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5480" windowHeight="8835"/>
  </bookViews>
  <sheets>
    <sheet name="прил 13" sheetId="4" r:id="rId1"/>
    <sheet name="Лист3" sheetId="5" r:id="rId2"/>
    <sheet name="Лист4" sheetId="6" r:id="rId3"/>
  </sheets>
  <calcPr calcId="124519"/>
</workbook>
</file>

<file path=xl/calcChain.xml><?xml version="1.0" encoding="utf-8"?>
<calcChain xmlns="http://schemas.openxmlformats.org/spreadsheetml/2006/main">
  <c r="AH13" i="4"/>
  <c r="AH14"/>
  <c r="AH15"/>
  <c r="AH16"/>
  <c r="AH17"/>
  <c r="AH18"/>
  <c r="AH19"/>
  <c r="AH20"/>
  <c r="AH21"/>
  <c r="AH22"/>
  <c r="AH23"/>
  <c r="AH24"/>
  <c r="AH12"/>
  <c r="AE24"/>
  <c r="AE19"/>
  <c r="Y24"/>
  <c r="Y20"/>
  <c r="Y18"/>
  <c r="Y17"/>
  <c r="Y14"/>
  <c r="Y13"/>
  <c r="V24"/>
  <c r="V22"/>
  <c r="V21"/>
  <c r="V14"/>
  <c r="V15"/>
  <c r="V16"/>
  <c r="V17"/>
  <c r="V18"/>
  <c r="V13"/>
  <c r="S23"/>
  <c r="S24"/>
  <c r="S22"/>
  <c r="S20"/>
  <c r="S18"/>
  <c r="S17"/>
  <c r="S16"/>
  <c r="S13"/>
  <c r="S14"/>
  <c r="S12"/>
  <c r="P23"/>
  <c r="P24"/>
  <c r="P22"/>
  <c r="P20"/>
  <c r="P13"/>
  <c r="P14"/>
  <c r="P15"/>
  <c r="P16"/>
  <c r="P17"/>
  <c r="P18"/>
  <c r="P12"/>
  <c r="M24"/>
  <c r="M23"/>
  <c r="M22"/>
  <c r="M21"/>
  <c r="M20"/>
  <c r="M17"/>
  <c r="M18"/>
  <c r="M16"/>
  <c r="M13"/>
  <c r="M14"/>
  <c r="M12"/>
  <c r="J24"/>
  <c r="J23"/>
  <c r="J22"/>
  <c r="J20"/>
  <c r="J16"/>
  <c r="G24"/>
  <c r="G17"/>
  <c r="G18"/>
  <c r="G16"/>
  <c r="G13"/>
  <c r="G14"/>
  <c r="G12"/>
  <c r="D24"/>
  <c r="D23"/>
  <c r="D13"/>
  <c r="D14"/>
  <c r="D15"/>
  <c r="D16"/>
  <c r="D17"/>
  <c r="D18"/>
  <c r="D12"/>
  <c r="AF14" l="1"/>
  <c r="AF15"/>
  <c r="AF16"/>
  <c r="AF17"/>
  <c r="AF18"/>
  <c r="AF19"/>
  <c r="AF20"/>
  <c r="AF21"/>
  <c r="AF22"/>
  <c r="AF23"/>
  <c r="AF13"/>
  <c r="X24" l="1"/>
  <c r="W24"/>
  <c r="K24"/>
  <c r="H24"/>
  <c r="F24"/>
  <c r="E24"/>
  <c r="B24"/>
  <c r="AG13"/>
  <c r="AG14"/>
  <c r="AG15"/>
  <c r="AG16"/>
  <c r="AG17"/>
  <c r="AG18"/>
  <c r="AG19"/>
  <c r="AG20"/>
  <c r="AG21"/>
  <c r="AG22"/>
  <c r="AG23"/>
  <c r="AG12"/>
  <c r="AF12" l="1"/>
  <c r="AC24" l="1"/>
  <c r="AD24"/>
  <c r="L24"/>
  <c r="T24" l="1"/>
  <c r="U24"/>
  <c r="R24"/>
  <c r="Q24"/>
  <c r="O24"/>
  <c r="N24"/>
  <c r="I24"/>
  <c r="C24"/>
  <c r="AF24" l="1"/>
  <c r="AG24"/>
</calcChain>
</file>

<file path=xl/sharedStrings.xml><?xml version="1.0" encoding="utf-8"?>
<sst xmlns="http://schemas.openxmlformats.org/spreadsheetml/2006/main" count="91" uniqueCount="43">
  <si>
    <t>%</t>
  </si>
  <si>
    <t>Оплата коммунальных услуг</t>
  </si>
  <si>
    <t>(тыс. руб.)</t>
  </si>
  <si>
    <t>План</t>
  </si>
  <si>
    <t>Факт</t>
  </si>
  <si>
    <t>Итого</t>
  </si>
  <si>
    <t>ИНФОРМАЦИЯ</t>
  </si>
  <si>
    <t>ВСЕГО</t>
  </si>
  <si>
    <t xml:space="preserve">                                                                                                            Приложение 12</t>
  </si>
  <si>
    <t>Оплата услуг связи</t>
  </si>
  <si>
    <t>Социальные выплаты населению</t>
  </si>
  <si>
    <t>Обслуживание и погашение муниципального долга города Ставрополя</t>
  </si>
  <si>
    <t>Уплата налогов и сборов</t>
  </si>
  <si>
    <t xml:space="preserve"> ОБ ИСПОЛНЕНИИ ПРИОРИТЕТНЫХ  РАСХОДОВ БЮДЖЕТА ГОРОДА СТАВРОПОЛЯ</t>
  </si>
  <si>
    <t>Наименование показателя</t>
  </si>
  <si>
    <t>Оплата труда (фонд оплаты труда, иные выплаты работникам)</t>
  </si>
  <si>
    <t>Начисления на  выплаты по оплате труда (взносы по обязательному социальному страхованию на выплаты по оплате труда и иные выплаты работников)</t>
  </si>
  <si>
    <t>Финансовое обеспечение мероприятий, источником финансового обеспечения которых являются средства резервного фонда администрации города Ставрополя</t>
  </si>
  <si>
    <t>Финансовое обеспечение мероприятий, направленных на достижение целей, показателей и результатов соответствующих региональных и федеральных проектов (программ) в рамках реализации национальных проектов</t>
  </si>
  <si>
    <t>Исполнение иных расходных обязательств города Ставрополя, софинансирование которых осуществляется из федерального бюджета и бюджета Ставропольского края</t>
  </si>
  <si>
    <t>Общегосударственные вопросы                0100</t>
  </si>
  <si>
    <t>Национальная экономика                       0400</t>
  </si>
  <si>
    <t>Жилищно-коммунальное хозяйство                                0500</t>
  </si>
  <si>
    <t>Образование                                                      0700</t>
  </si>
  <si>
    <t>Физическая культура и спорт                                        1100</t>
  </si>
  <si>
    <t>Средства массовой информации                          1200</t>
  </si>
  <si>
    <t>Обслуживание государственного и муниципального долга                           1300</t>
  </si>
  <si>
    <t>Национальная безопасность и  правоохранительная деятельность                                                      0300</t>
  </si>
  <si>
    <t>Культура, кинематография                                                0800</t>
  </si>
  <si>
    <t xml:space="preserve">Социальная политика                                                                     1000
</t>
  </si>
  <si>
    <t xml:space="preserve">Финансовое обеспечение мероприятий, связанных с профилактикой и устранением последствий распространения коронавирусной инфекции, с предотвращением влияния ухудшения экономической ситуации на развитие отраслей экономики на территории города Ставрополя
</t>
  </si>
  <si>
    <t xml:space="preserve">Предоставление субсидий муниципальным бюджетным учреждениям города Ставрополя и муниципальным автономным учреждениям города Ставрополя на выполнение муниципальных заданий в части расходов, указанных в абзацах 2 - 7 пункта 10 решения Ставропольской городской Думы от 06 декабря 2019 г. № 403 № «О бюджете города Ставрополя на 2020 год и плановый период 2021 и 2022 годов»
</t>
  </si>
  <si>
    <t>Заместитель главы администрации города Ставрополя,</t>
  </si>
  <si>
    <t>руководитель комитета финансов и бюджета</t>
  </si>
  <si>
    <t xml:space="preserve">администрации города Ставрополя </t>
  </si>
  <si>
    <t>Н.А. Бондаренко</t>
  </si>
  <si>
    <t>-</t>
  </si>
  <si>
    <t>за 2020 год</t>
  </si>
  <si>
    <t xml:space="preserve">                     к пояснительной записке к проекту решения</t>
  </si>
  <si>
    <t xml:space="preserve">                     Приложение 13</t>
  </si>
  <si>
    <t xml:space="preserve">                     Ставропольской городской Думы</t>
  </si>
  <si>
    <t xml:space="preserve">                     «Об отчете об исполнении бюджета</t>
  </si>
  <si>
    <t xml:space="preserve">                      города Ставрополя за 2020 год»</t>
  </si>
</sst>
</file>

<file path=xl/styles.xml><?xml version="1.0" encoding="utf-8"?>
<styleSheet xmlns="http://schemas.openxmlformats.org/spreadsheetml/2006/main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0_р_._-;\-* #,##0.00_р_._-;_-* &quot;-&quot;?_р_._-;_-@_-"/>
    <numFmt numFmtId="168" formatCode="0.0"/>
    <numFmt numFmtId="169" formatCode="_-* #,##0.0_р_._-;\-* #,##0.0_р_._-;_-* &quot;-&quot;??_р_._-;_-@_-"/>
  </numFmts>
  <fonts count="9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55">
    <xf numFmtId="0" fontId="0" fillId="0" borderId="0" xfId="0"/>
    <xf numFmtId="4" fontId="8" fillId="2" borderId="0" xfId="0" applyNumberFormat="1" applyFont="1" applyFill="1" applyBorder="1" applyAlignment="1">
      <alignment horizontal="center" vertical="top" wrapText="1"/>
    </xf>
    <xf numFmtId="2" fontId="8" fillId="2" borderId="0" xfId="0" applyNumberFormat="1" applyFont="1" applyFill="1" applyBorder="1" applyAlignment="1">
      <alignment horizontal="center" vertical="top" wrapText="1"/>
    </xf>
    <xf numFmtId="4" fontId="8" fillId="2" borderId="0" xfId="1" applyNumberFormat="1" applyFont="1" applyFill="1" applyBorder="1" applyAlignment="1">
      <alignment horizontal="center" vertical="top" wrapText="1"/>
    </xf>
    <xf numFmtId="165" fontId="8" fillId="2" borderId="0" xfId="1" applyNumberFormat="1" applyFont="1" applyFill="1" applyBorder="1" applyAlignment="1">
      <alignment horizontal="center" vertical="top" wrapText="1"/>
    </xf>
    <xf numFmtId="0" fontId="8" fillId="2" borderId="0" xfId="0" applyNumberFormat="1" applyFont="1" applyFill="1" applyBorder="1" applyAlignment="1">
      <alignment horizontal="center" vertical="top" wrapText="1"/>
    </xf>
    <xf numFmtId="165" fontId="8" fillId="2" borderId="0" xfId="1" applyFont="1" applyFill="1" applyBorder="1" applyAlignment="1">
      <alignment horizontal="center" vertical="top" wrapText="1"/>
    </xf>
    <xf numFmtId="165" fontId="8" fillId="2" borderId="0" xfId="0" applyNumberFormat="1" applyFont="1" applyFill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/>
    <xf numFmtId="0" fontId="0" fillId="2" borderId="0" xfId="0" applyFill="1" applyAlignment="1"/>
    <xf numFmtId="0" fontId="3" fillId="2" borderId="0" xfId="0" applyFont="1" applyFill="1" applyAlignment="1">
      <alignment vertical="top" wrapText="1"/>
    </xf>
    <xf numFmtId="0" fontId="5" fillId="2" borderId="0" xfId="0" applyFont="1" applyFill="1" applyAlignment="1"/>
    <xf numFmtId="0" fontId="5" fillId="2" borderId="0" xfId="0" applyFont="1" applyFill="1" applyBorder="1"/>
    <xf numFmtId="0" fontId="6" fillId="2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166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 vertical="center" wrapText="1"/>
    </xf>
    <xf numFmtId="4" fontId="5" fillId="2" borderId="0" xfId="0" applyNumberFormat="1" applyFont="1" applyFill="1" applyAlignment="1">
      <alignment horizontal="right" vertical="center" wrapText="1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right" vertical="center" wrapText="1"/>
    </xf>
    <xf numFmtId="0" fontId="2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/>
    <xf numFmtId="0" fontId="5" fillId="2" borderId="0" xfId="0" applyFont="1" applyFill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left"/>
    </xf>
    <xf numFmtId="165" fontId="8" fillId="3" borderId="1" xfId="0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Alignment="1">
      <alignment horizontal="right" vertical="center" wrapText="1"/>
    </xf>
    <xf numFmtId="0" fontId="7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2" fontId="8" fillId="0" borderId="1" xfId="0" applyNumberFormat="1" applyFont="1" applyFill="1" applyBorder="1" applyAlignment="1">
      <alignment horizontal="right" vertical="top" wrapText="1"/>
    </xf>
    <xf numFmtId="4" fontId="8" fillId="0" borderId="1" xfId="1" applyNumberFormat="1" applyFont="1" applyFill="1" applyBorder="1" applyAlignment="1">
      <alignment horizontal="right" vertical="top" wrapText="1"/>
    </xf>
    <xf numFmtId="165" fontId="8" fillId="0" borderId="1" xfId="1" applyFont="1" applyFill="1" applyBorder="1" applyAlignment="1">
      <alignment horizontal="right" vertical="top" wrapText="1"/>
    </xf>
    <xf numFmtId="167" fontId="8" fillId="0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horizontal="right" vertical="top" wrapText="1"/>
    </xf>
    <xf numFmtId="2" fontId="8" fillId="0" borderId="0" xfId="0" applyNumberFormat="1" applyFont="1" applyFill="1" applyBorder="1" applyAlignment="1">
      <alignment horizontal="center" vertical="top" wrapText="1"/>
    </xf>
    <xf numFmtId="168" fontId="8" fillId="0" borderId="1" xfId="0" applyNumberFormat="1" applyFont="1" applyFill="1" applyBorder="1" applyAlignment="1">
      <alignment horizontal="right" vertical="top" wrapText="1"/>
    </xf>
    <xf numFmtId="169" fontId="8" fillId="0" borderId="1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H28"/>
  <sheetViews>
    <sheetView tabSelected="1" topLeftCell="I1" zoomScaleSheetLayoutView="90" workbookViewId="0">
      <selection activeCell="A8" sqref="A8:AH8"/>
    </sheetView>
  </sheetViews>
  <sheetFormatPr defaultRowHeight="15.75"/>
  <cols>
    <col min="1" max="1" width="33.28515625" style="29" customWidth="1"/>
    <col min="2" max="2" width="11.85546875" style="9" customWidth="1"/>
    <col min="3" max="3" width="10.85546875" style="9" customWidth="1"/>
    <col min="4" max="4" width="8.7109375" style="9" customWidth="1"/>
    <col min="5" max="5" width="11.42578125" style="9" customWidth="1"/>
    <col min="6" max="6" width="9.5703125" style="9" customWidth="1"/>
    <col min="7" max="7" width="7.7109375" style="9" customWidth="1"/>
    <col min="8" max="8" width="11.7109375" style="9" customWidth="1"/>
    <col min="9" max="9" width="11.5703125" style="9" customWidth="1"/>
    <col min="10" max="10" width="8" style="9" customWidth="1"/>
    <col min="11" max="11" width="11.28515625" style="9" customWidth="1"/>
    <col min="12" max="12" width="12.5703125" style="9" customWidth="1"/>
    <col min="13" max="13" width="8.5703125" style="9" customWidth="1"/>
    <col min="14" max="14" width="12.7109375" style="9" customWidth="1"/>
    <col min="15" max="15" width="13.140625" style="9" customWidth="1"/>
    <col min="16" max="16" width="9.140625" style="9" customWidth="1"/>
    <col min="17" max="18" width="12" style="9" customWidth="1"/>
    <col min="19" max="19" width="9.42578125" style="9" customWidth="1"/>
    <col min="20" max="20" width="12.85546875" style="9" customWidth="1"/>
    <col min="21" max="21" width="13.140625" style="9" customWidth="1"/>
    <col min="22" max="22" width="8.5703125" style="9" customWidth="1"/>
    <col min="23" max="23" width="12" style="9" customWidth="1"/>
    <col min="24" max="24" width="11.85546875" style="9" customWidth="1"/>
    <col min="25" max="25" width="8.5703125" style="9" customWidth="1"/>
    <col min="26" max="28" width="8.5703125" style="9" hidden="1" customWidth="1"/>
    <col min="29" max="30" width="11.5703125" style="9" customWidth="1"/>
    <col min="31" max="31" width="9" style="9" customWidth="1"/>
    <col min="32" max="32" width="14.140625" style="9" customWidth="1"/>
    <col min="33" max="33" width="14" style="9" customWidth="1"/>
    <col min="34" max="34" width="8" style="9" customWidth="1"/>
    <col min="35" max="16384" width="9.140625" style="9"/>
  </cols>
  <sheetData>
    <row r="1" spans="1:34" ht="12.95" customHeight="1">
      <c r="J1" s="10"/>
      <c r="K1" s="10"/>
      <c r="L1" s="10"/>
      <c r="M1" s="10"/>
      <c r="N1" s="10"/>
      <c r="O1" s="10"/>
      <c r="P1" s="11" t="s">
        <v>8</v>
      </c>
      <c r="Q1" s="11"/>
      <c r="R1" s="11"/>
      <c r="S1" s="11"/>
      <c r="T1" s="11"/>
      <c r="U1" s="11"/>
      <c r="AC1" s="32"/>
      <c r="AD1" s="32"/>
      <c r="AE1" s="34" t="s">
        <v>39</v>
      </c>
      <c r="AF1" s="34"/>
      <c r="AG1" s="34"/>
      <c r="AH1" s="34"/>
    </row>
    <row r="2" spans="1:34" ht="12.95" customHeight="1">
      <c r="J2" s="10"/>
      <c r="K2" s="10"/>
      <c r="L2" s="10"/>
      <c r="M2" s="10"/>
      <c r="N2" s="10"/>
      <c r="O2" s="10"/>
      <c r="P2" s="11" t="s">
        <v>8</v>
      </c>
      <c r="Q2" s="11"/>
      <c r="R2" s="11"/>
      <c r="S2" s="11"/>
      <c r="T2" s="11"/>
      <c r="U2" s="11"/>
      <c r="AC2" s="32"/>
      <c r="AD2" s="32"/>
      <c r="AE2" s="34" t="s">
        <v>38</v>
      </c>
      <c r="AF2" s="34"/>
      <c r="AG2" s="34"/>
      <c r="AH2" s="34"/>
    </row>
    <row r="3" spans="1:34" ht="12.95" customHeight="1">
      <c r="J3" s="10"/>
      <c r="K3" s="10"/>
      <c r="L3" s="10"/>
      <c r="M3" s="10"/>
      <c r="N3" s="10"/>
      <c r="O3" s="10"/>
      <c r="P3" s="11"/>
      <c r="Q3" s="11"/>
      <c r="R3" s="11"/>
      <c r="S3" s="11"/>
      <c r="T3" s="11"/>
      <c r="U3" s="11"/>
      <c r="AC3" s="32"/>
      <c r="AD3" s="32"/>
      <c r="AE3" s="34" t="s">
        <v>40</v>
      </c>
      <c r="AF3" s="34"/>
      <c r="AG3" s="34"/>
      <c r="AH3" s="34"/>
    </row>
    <row r="4" spans="1:34" ht="12.95" customHeight="1">
      <c r="J4" s="10"/>
      <c r="K4" s="10"/>
      <c r="L4" s="10"/>
      <c r="M4" s="10"/>
      <c r="N4" s="10"/>
      <c r="O4" s="10"/>
      <c r="P4" s="11"/>
      <c r="Q4" s="11"/>
      <c r="R4" s="11"/>
      <c r="S4" s="11"/>
      <c r="T4" s="11"/>
      <c r="U4" s="11"/>
      <c r="AC4" s="32"/>
      <c r="AD4" s="32"/>
      <c r="AE4" s="34" t="s">
        <v>41</v>
      </c>
      <c r="AF4" s="34"/>
      <c r="AG4" s="34"/>
      <c r="AH4" s="34"/>
    </row>
    <row r="5" spans="1:34" ht="12.95" customHeight="1">
      <c r="J5" s="12"/>
      <c r="K5" s="12"/>
      <c r="L5" s="12"/>
      <c r="M5" s="12"/>
      <c r="N5" s="12"/>
      <c r="O5" s="12"/>
      <c r="P5" s="11" t="s">
        <v>8</v>
      </c>
      <c r="Q5" s="11"/>
      <c r="R5" s="11"/>
      <c r="S5" s="11"/>
      <c r="T5" s="11"/>
      <c r="U5" s="11"/>
      <c r="AC5" s="32"/>
      <c r="AD5" s="32"/>
      <c r="AE5" s="34" t="s">
        <v>42</v>
      </c>
      <c r="AF5" s="34"/>
      <c r="AG5" s="34"/>
      <c r="AH5" s="34"/>
    </row>
    <row r="6" spans="1:34" ht="15" customHeight="1">
      <c r="A6" s="36" t="s">
        <v>6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</row>
    <row r="7" spans="1:34" ht="15" customHeight="1">
      <c r="A7" s="36" t="s">
        <v>13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</row>
    <row r="8" spans="1:34" s="13" customFormat="1" ht="15" customHeight="1">
      <c r="A8" s="35" t="s">
        <v>37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5.75" customHeight="1">
      <c r="A9" s="25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39" t="s">
        <v>2</v>
      </c>
      <c r="AH9" s="39"/>
    </row>
    <row r="10" spans="1:34" s="15" customFormat="1" ht="51" customHeight="1">
      <c r="A10" s="43" t="s">
        <v>14</v>
      </c>
      <c r="B10" s="44" t="s">
        <v>20</v>
      </c>
      <c r="C10" s="44"/>
      <c r="D10" s="44"/>
      <c r="E10" s="44" t="s">
        <v>27</v>
      </c>
      <c r="F10" s="44"/>
      <c r="G10" s="44"/>
      <c r="H10" s="44" t="s">
        <v>21</v>
      </c>
      <c r="I10" s="44"/>
      <c r="J10" s="44"/>
      <c r="K10" s="44" t="s">
        <v>22</v>
      </c>
      <c r="L10" s="44"/>
      <c r="M10" s="44"/>
      <c r="N10" s="44" t="s">
        <v>23</v>
      </c>
      <c r="O10" s="44"/>
      <c r="P10" s="44"/>
      <c r="Q10" s="44" t="s">
        <v>28</v>
      </c>
      <c r="R10" s="44"/>
      <c r="S10" s="44"/>
      <c r="T10" s="44" t="s">
        <v>29</v>
      </c>
      <c r="U10" s="44"/>
      <c r="V10" s="44"/>
      <c r="W10" s="40" t="s">
        <v>24</v>
      </c>
      <c r="X10" s="41"/>
      <c r="Y10" s="42"/>
      <c r="Z10" s="40" t="s">
        <v>25</v>
      </c>
      <c r="AA10" s="41"/>
      <c r="AB10" s="42"/>
      <c r="AC10" s="44" t="s">
        <v>26</v>
      </c>
      <c r="AD10" s="44"/>
      <c r="AE10" s="44"/>
      <c r="AF10" s="44" t="s">
        <v>7</v>
      </c>
      <c r="AG10" s="44"/>
      <c r="AH10" s="44"/>
    </row>
    <row r="11" spans="1:34" s="15" customFormat="1" ht="15" customHeight="1">
      <c r="A11" s="43"/>
      <c r="B11" s="31" t="s">
        <v>3</v>
      </c>
      <c r="C11" s="31" t="s">
        <v>4</v>
      </c>
      <c r="D11" s="8" t="s">
        <v>0</v>
      </c>
      <c r="E11" s="31" t="s">
        <v>3</v>
      </c>
      <c r="F11" s="31" t="s">
        <v>4</v>
      </c>
      <c r="G11" s="8" t="s">
        <v>0</v>
      </c>
      <c r="H11" s="31" t="s">
        <v>3</v>
      </c>
      <c r="I11" s="31" t="s">
        <v>4</v>
      </c>
      <c r="J11" s="8" t="s">
        <v>0</v>
      </c>
      <c r="K11" s="31" t="s">
        <v>3</v>
      </c>
      <c r="L11" s="31" t="s">
        <v>4</v>
      </c>
      <c r="M11" s="8" t="s">
        <v>0</v>
      </c>
      <c r="N11" s="31" t="s">
        <v>3</v>
      </c>
      <c r="O11" s="31" t="s">
        <v>4</v>
      </c>
      <c r="P11" s="8" t="s">
        <v>0</v>
      </c>
      <c r="Q11" s="31" t="s">
        <v>3</v>
      </c>
      <c r="R11" s="31" t="s">
        <v>4</v>
      </c>
      <c r="S11" s="8" t="s">
        <v>0</v>
      </c>
      <c r="T11" s="31" t="s">
        <v>3</v>
      </c>
      <c r="U11" s="31" t="s">
        <v>4</v>
      </c>
      <c r="V11" s="8" t="s">
        <v>0</v>
      </c>
      <c r="W11" s="31" t="s">
        <v>3</v>
      </c>
      <c r="X11" s="31" t="s">
        <v>4</v>
      </c>
      <c r="Y11" s="8" t="s">
        <v>0</v>
      </c>
      <c r="Z11" s="31" t="s">
        <v>3</v>
      </c>
      <c r="AA11" s="31" t="s">
        <v>4</v>
      </c>
      <c r="AB11" s="8" t="s">
        <v>0</v>
      </c>
      <c r="AC11" s="31" t="s">
        <v>3</v>
      </c>
      <c r="AD11" s="31" t="s">
        <v>4</v>
      </c>
      <c r="AE11" s="8" t="s">
        <v>0</v>
      </c>
      <c r="AF11" s="31" t="s">
        <v>3</v>
      </c>
      <c r="AG11" s="31" t="s">
        <v>4</v>
      </c>
      <c r="AH11" s="8" t="s">
        <v>0</v>
      </c>
    </row>
    <row r="12" spans="1:34" s="30" customFormat="1" ht="159" customHeight="1">
      <c r="A12" s="26" t="s">
        <v>30</v>
      </c>
      <c r="B12" s="45">
        <v>3337.42</v>
      </c>
      <c r="C12" s="46">
        <v>3335.17</v>
      </c>
      <c r="D12" s="53">
        <f>ROUND(C12/B12*100,1)</f>
        <v>99.9</v>
      </c>
      <c r="E12" s="45">
        <v>276.12</v>
      </c>
      <c r="F12" s="46">
        <v>276.12</v>
      </c>
      <c r="G12" s="53">
        <f>ROUND(F12/E12*100,1)</f>
        <v>100</v>
      </c>
      <c r="H12" s="45">
        <v>0</v>
      </c>
      <c r="I12" s="45">
        <v>0</v>
      </c>
      <c r="J12" s="45">
        <v>0</v>
      </c>
      <c r="K12" s="48">
        <v>44.6</v>
      </c>
      <c r="L12" s="49">
        <v>44.6</v>
      </c>
      <c r="M12" s="53">
        <f>ROUND(L12/K12*100,1)</f>
        <v>100</v>
      </c>
      <c r="N12" s="45">
        <v>7816.97</v>
      </c>
      <c r="O12" s="45">
        <v>7797.17</v>
      </c>
      <c r="P12" s="53">
        <f>ROUND(O12/N12*100,1)</f>
        <v>99.7</v>
      </c>
      <c r="Q12" s="45">
        <v>151</v>
      </c>
      <c r="R12" s="45">
        <v>151</v>
      </c>
      <c r="S12" s="54">
        <f>ROUND(R12/Q12*100,1)</f>
        <v>100</v>
      </c>
      <c r="T12" s="45">
        <v>0</v>
      </c>
      <c r="U12" s="45">
        <v>0</v>
      </c>
      <c r="V12" s="45">
        <v>0</v>
      </c>
      <c r="W12" s="45">
        <v>0</v>
      </c>
      <c r="X12" s="51">
        <v>0</v>
      </c>
      <c r="Y12" s="45">
        <v>0</v>
      </c>
      <c r="Z12" s="33">
        <v>0</v>
      </c>
      <c r="AA12" s="33">
        <v>0</v>
      </c>
      <c r="AB12" s="33">
        <v>0</v>
      </c>
      <c r="AC12" s="49">
        <v>0</v>
      </c>
      <c r="AD12" s="49">
        <v>0</v>
      </c>
      <c r="AE12" s="49">
        <v>0</v>
      </c>
      <c r="AF12" s="45">
        <f>SUM(B12+E12+H12+K12+N12+Q12+T12+AC12)</f>
        <v>11626.11</v>
      </c>
      <c r="AG12" s="45">
        <f>SUM(C12+F12+I12+L12+O12+R12+U12+X12+AA12+AD12)</f>
        <v>11604.06</v>
      </c>
      <c r="AH12" s="53">
        <f>ROUND(AG12/AF12*100,1)</f>
        <v>99.8</v>
      </c>
    </row>
    <row r="13" spans="1:34" s="30" customFormat="1" ht="31.5" customHeight="1">
      <c r="A13" s="26" t="s">
        <v>15</v>
      </c>
      <c r="B13" s="45">
        <v>483739.62</v>
      </c>
      <c r="C13" s="46">
        <v>483449.98</v>
      </c>
      <c r="D13" s="53">
        <f t="shared" ref="D13:D18" si="0">ROUND(C13/B13*100,1)</f>
        <v>99.9</v>
      </c>
      <c r="E13" s="45">
        <v>63685.23</v>
      </c>
      <c r="F13" s="46">
        <v>63685.23</v>
      </c>
      <c r="G13" s="53">
        <f t="shared" ref="G13:G18" si="1">ROUND(F13/E13*100,1)</f>
        <v>100</v>
      </c>
      <c r="H13" s="45">
        <v>0</v>
      </c>
      <c r="I13" s="45">
        <v>0</v>
      </c>
      <c r="J13" s="45">
        <v>0</v>
      </c>
      <c r="K13" s="49">
        <v>40923.56</v>
      </c>
      <c r="L13" s="49">
        <v>40923.56</v>
      </c>
      <c r="M13" s="53">
        <f t="shared" ref="M13:M24" si="2">ROUND(L13/K13*100,1)</f>
        <v>100</v>
      </c>
      <c r="N13" s="45">
        <v>28538.77</v>
      </c>
      <c r="O13" s="45">
        <v>28538.77</v>
      </c>
      <c r="P13" s="53">
        <f t="shared" ref="P13:P24" si="3">ROUND(O13/N13*100,1)</f>
        <v>100</v>
      </c>
      <c r="Q13" s="45">
        <v>11821.59</v>
      </c>
      <c r="R13" s="45">
        <v>11821.59</v>
      </c>
      <c r="S13" s="54">
        <f t="shared" ref="S13:S24" si="4">ROUND(R13/Q13*100,1)</f>
        <v>100</v>
      </c>
      <c r="T13" s="45">
        <v>63867.19</v>
      </c>
      <c r="U13" s="45">
        <v>63867.19</v>
      </c>
      <c r="V13" s="54">
        <f>ROUND(U13/T13*100,1)</f>
        <v>100</v>
      </c>
      <c r="W13" s="45">
        <v>14158.38</v>
      </c>
      <c r="X13" s="45">
        <v>14158.38</v>
      </c>
      <c r="Y13" s="54">
        <f>ROUND(X13/W13*100,1)</f>
        <v>100</v>
      </c>
      <c r="Z13" s="33">
        <v>0</v>
      </c>
      <c r="AA13" s="33">
        <v>0</v>
      </c>
      <c r="AB13" s="33" t="s">
        <v>36</v>
      </c>
      <c r="AC13" s="49">
        <v>0</v>
      </c>
      <c r="AD13" s="49">
        <v>0</v>
      </c>
      <c r="AE13" s="49">
        <v>0</v>
      </c>
      <c r="AF13" s="45">
        <f>SUM(B13+E13+H13+K13+N13+Q13+T13+AC13)+W13</f>
        <v>706734.34</v>
      </c>
      <c r="AG13" s="45">
        <f t="shared" ref="AG13:AG24" si="5">SUM(C13+F13+I13+L13+O13+R13+U13+X13+AA13+AD13)</f>
        <v>706444.70000000007</v>
      </c>
      <c r="AH13" s="53">
        <f t="shared" ref="AH13:AH24" si="6">ROUND(AG13/AF13*100,1)</f>
        <v>100</v>
      </c>
    </row>
    <row r="14" spans="1:34" s="30" customFormat="1" ht="94.5" customHeight="1">
      <c r="A14" s="26" t="s">
        <v>16</v>
      </c>
      <c r="B14" s="45">
        <v>143436.79999999999</v>
      </c>
      <c r="C14" s="46">
        <v>143327.12</v>
      </c>
      <c r="D14" s="53">
        <f t="shared" si="0"/>
        <v>99.9</v>
      </c>
      <c r="E14" s="45">
        <v>19085.64</v>
      </c>
      <c r="F14" s="46">
        <v>19080.189999999999</v>
      </c>
      <c r="G14" s="53">
        <f t="shared" si="1"/>
        <v>100</v>
      </c>
      <c r="H14" s="45">
        <v>0</v>
      </c>
      <c r="I14" s="45">
        <v>0</v>
      </c>
      <c r="J14" s="45">
        <v>0</v>
      </c>
      <c r="K14" s="49">
        <v>12188.73</v>
      </c>
      <c r="L14" s="49">
        <v>12188.73</v>
      </c>
      <c r="M14" s="53">
        <f t="shared" si="2"/>
        <v>100</v>
      </c>
      <c r="N14" s="45">
        <v>8510.56</v>
      </c>
      <c r="O14" s="45">
        <v>8510.56</v>
      </c>
      <c r="P14" s="53">
        <f t="shared" si="3"/>
        <v>100</v>
      </c>
      <c r="Q14" s="45">
        <v>3519.49</v>
      </c>
      <c r="R14" s="45">
        <v>3519.49</v>
      </c>
      <c r="S14" s="54">
        <f t="shared" si="4"/>
        <v>100</v>
      </c>
      <c r="T14" s="45">
        <v>18797.12</v>
      </c>
      <c r="U14" s="45">
        <v>18772.75</v>
      </c>
      <c r="V14" s="54">
        <f t="shared" ref="V14:V18" si="7">ROUND(U14/T14*100,1)</f>
        <v>99.9</v>
      </c>
      <c r="W14" s="45">
        <v>4206.57</v>
      </c>
      <c r="X14" s="45">
        <v>4206.57</v>
      </c>
      <c r="Y14" s="54">
        <f>ROUND(X14/W14*100,1)</f>
        <v>100</v>
      </c>
      <c r="Z14" s="33">
        <v>0</v>
      </c>
      <c r="AA14" s="33">
        <v>0</v>
      </c>
      <c r="AB14" s="33" t="s">
        <v>36</v>
      </c>
      <c r="AC14" s="49">
        <v>0</v>
      </c>
      <c r="AD14" s="49">
        <v>0</v>
      </c>
      <c r="AE14" s="49">
        <v>0</v>
      </c>
      <c r="AF14" s="45">
        <f t="shared" ref="AF14:AF23" si="8">SUM(B14+E14+H14+K14+N14+Q14+T14+AC14)+W14</f>
        <v>209744.91</v>
      </c>
      <c r="AG14" s="45">
        <f t="shared" si="5"/>
        <v>209605.41</v>
      </c>
      <c r="AH14" s="53">
        <f t="shared" si="6"/>
        <v>99.9</v>
      </c>
    </row>
    <row r="15" spans="1:34" s="30" customFormat="1" ht="31.5">
      <c r="A15" s="26" t="s">
        <v>10</v>
      </c>
      <c r="B15" s="45">
        <v>5.4</v>
      </c>
      <c r="C15" s="45">
        <v>5.4</v>
      </c>
      <c r="D15" s="53">
        <f t="shared" si="0"/>
        <v>100</v>
      </c>
      <c r="E15" s="45">
        <v>0</v>
      </c>
      <c r="F15" s="45">
        <v>0</v>
      </c>
      <c r="G15" s="53" t="s">
        <v>36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121.81</v>
      </c>
      <c r="O15" s="45">
        <v>121.81</v>
      </c>
      <c r="P15" s="53">
        <f t="shared" si="3"/>
        <v>100</v>
      </c>
      <c r="Q15" s="45">
        <v>0</v>
      </c>
      <c r="R15" s="45">
        <v>0</v>
      </c>
      <c r="S15" s="45">
        <v>0</v>
      </c>
      <c r="T15" s="49">
        <v>3746022.53</v>
      </c>
      <c r="U15" s="50">
        <v>3697911.06</v>
      </c>
      <c r="V15" s="54">
        <f t="shared" si="7"/>
        <v>98.7</v>
      </c>
      <c r="W15" s="45">
        <v>0</v>
      </c>
      <c r="X15" s="45">
        <v>0</v>
      </c>
      <c r="Y15" s="45">
        <v>0</v>
      </c>
      <c r="Z15" s="33">
        <v>0</v>
      </c>
      <c r="AA15" s="33">
        <v>0</v>
      </c>
      <c r="AB15" s="33" t="s">
        <v>36</v>
      </c>
      <c r="AC15" s="49">
        <v>0</v>
      </c>
      <c r="AD15" s="49">
        <v>0</v>
      </c>
      <c r="AE15" s="49">
        <v>0</v>
      </c>
      <c r="AF15" s="45">
        <f t="shared" si="8"/>
        <v>3746149.7399999998</v>
      </c>
      <c r="AG15" s="45">
        <f t="shared" si="5"/>
        <v>3698038.27</v>
      </c>
      <c r="AH15" s="53">
        <f t="shared" si="6"/>
        <v>98.7</v>
      </c>
    </row>
    <row r="16" spans="1:34" s="30" customFormat="1">
      <c r="A16" s="26" t="s">
        <v>1</v>
      </c>
      <c r="B16" s="45">
        <v>16653.04</v>
      </c>
      <c r="C16" s="46">
        <v>16064.68</v>
      </c>
      <c r="D16" s="53">
        <f t="shared" si="0"/>
        <v>96.5</v>
      </c>
      <c r="E16" s="45">
        <v>1685.11</v>
      </c>
      <c r="F16" s="46">
        <v>1564.14</v>
      </c>
      <c r="G16" s="53">
        <f t="shared" si="1"/>
        <v>92.8</v>
      </c>
      <c r="H16" s="45">
        <v>2813.08</v>
      </c>
      <c r="I16" s="45">
        <v>2620.66</v>
      </c>
      <c r="J16" s="53">
        <f>ROUND(I16/H16*100,1)</f>
        <v>93.2</v>
      </c>
      <c r="K16" s="48">
        <v>21551.48</v>
      </c>
      <c r="L16" s="49">
        <v>21466.81</v>
      </c>
      <c r="M16" s="53">
        <f t="shared" si="2"/>
        <v>99.6</v>
      </c>
      <c r="N16" s="45">
        <v>455.29</v>
      </c>
      <c r="O16" s="45">
        <v>455.29</v>
      </c>
      <c r="P16" s="53">
        <f t="shared" si="3"/>
        <v>100</v>
      </c>
      <c r="Q16" s="45">
        <v>248.06</v>
      </c>
      <c r="R16" s="45">
        <v>248.06</v>
      </c>
      <c r="S16" s="54">
        <f t="shared" si="4"/>
        <v>100</v>
      </c>
      <c r="T16" s="50">
        <v>1279.1600000000001</v>
      </c>
      <c r="U16" s="50">
        <v>1279.1600000000001</v>
      </c>
      <c r="V16" s="54">
        <f t="shared" si="7"/>
        <v>100</v>
      </c>
      <c r="W16" s="45">
        <v>0</v>
      </c>
      <c r="X16" s="51">
        <v>0</v>
      </c>
      <c r="Y16" s="45">
        <v>0</v>
      </c>
      <c r="Z16" s="33">
        <v>0</v>
      </c>
      <c r="AA16" s="33">
        <v>0</v>
      </c>
      <c r="AB16" s="33" t="s">
        <v>36</v>
      </c>
      <c r="AC16" s="49">
        <v>0</v>
      </c>
      <c r="AD16" s="49">
        <v>0</v>
      </c>
      <c r="AE16" s="49">
        <v>0</v>
      </c>
      <c r="AF16" s="45">
        <f t="shared" si="8"/>
        <v>44685.220000000008</v>
      </c>
      <c r="AG16" s="45">
        <f t="shared" si="5"/>
        <v>43698.8</v>
      </c>
      <c r="AH16" s="53">
        <f t="shared" si="6"/>
        <v>97.8</v>
      </c>
    </row>
    <row r="17" spans="1:34" s="30" customFormat="1">
      <c r="A17" s="26" t="s">
        <v>9</v>
      </c>
      <c r="B17" s="45">
        <v>20314.29</v>
      </c>
      <c r="C17" s="46">
        <v>19493.22</v>
      </c>
      <c r="D17" s="53">
        <f t="shared" si="0"/>
        <v>96</v>
      </c>
      <c r="E17" s="45">
        <v>1354.31</v>
      </c>
      <c r="F17" s="46">
        <v>1322.27</v>
      </c>
      <c r="G17" s="53">
        <f t="shared" si="1"/>
        <v>97.6</v>
      </c>
      <c r="H17" s="45">
        <v>0</v>
      </c>
      <c r="I17" s="45">
        <v>0</v>
      </c>
      <c r="J17" s="45">
        <v>0</v>
      </c>
      <c r="K17" s="48">
        <v>739.13</v>
      </c>
      <c r="L17" s="49">
        <v>716.02</v>
      </c>
      <c r="M17" s="53">
        <f t="shared" si="2"/>
        <v>96.9</v>
      </c>
      <c r="N17" s="45">
        <v>632.80999999999995</v>
      </c>
      <c r="O17" s="45">
        <v>632.80999999999995</v>
      </c>
      <c r="P17" s="53">
        <f t="shared" si="3"/>
        <v>100</v>
      </c>
      <c r="Q17" s="45">
        <v>160.91999999999999</v>
      </c>
      <c r="R17" s="45">
        <v>160.91999999999999</v>
      </c>
      <c r="S17" s="54">
        <f t="shared" si="4"/>
        <v>100</v>
      </c>
      <c r="T17" s="50">
        <v>4448.6499999999996</v>
      </c>
      <c r="U17" s="50">
        <v>4448.6499999999996</v>
      </c>
      <c r="V17" s="54">
        <f t="shared" si="7"/>
        <v>100</v>
      </c>
      <c r="W17" s="47">
        <v>282.7</v>
      </c>
      <c r="X17" s="47">
        <v>282.7</v>
      </c>
      <c r="Y17" s="54">
        <f>ROUND(X17/W17*100,1)</f>
        <v>100</v>
      </c>
      <c r="Z17" s="33">
        <v>0</v>
      </c>
      <c r="AA17" s="33">
        <v>0</v>
      </c>
      <c r="AB17" s="33" t="s">
        <v>36</v>
      </c>
      <c r="AC17" s="49">
        <v>0</v>
      </c>
      <c r="AD17" s="49">
        <v>0</v>
      </c>
      <c r="AE17" s="49">
        <v>0</v>
      </c>
      <c r="AF17" s="45">
        <f t="shared" si="8"/>
        <v>27932.81</v>
      </c>
      <c r="AG17" s="45">
        <f t="shared" si="5"/>
        <v>27056.59</v>
      </c>
      <c r="AH17" s="53">
        <f t="shared" si="6"/>
        <v>96.9</v>
      </c>
    </row>
    <row r="18" spans="1:34" s="30" customFormat="1">
      <c r="A18" s="26" t="s">
        <v>12</v>
      </c>
      <c r="B18" s="45">
        <v>2347.23</v>
      </c>
      <c r="C18" s="46">
        <v>2319.61</v>
      </c>
      <c r="D18" s="53">
        <f t="shared" si="0"/>
        <v>98.8</v>
      </c>
      <c r="E18" s="45">
        <v>770.64</v>
      </c>
      <c r="F18" s="46">
        <v>770.64</v>
      </c>
      <c r="G18" s="53">
        <f t="shared" si="1"/>
        <v>100</v>
      </c>
      <c r="H18" s="45">
        <v>0</v>
      </c>
      <c r="I18" s="45">
        <v>0</v>
      </c>
      <c r="J18" s="45">
        <v>0</v>
      </c>
      <c r="K18" s="48">
        <v>57.35</v>
      </c>
      <c r="L18" s="49">
        <v>38.82</v>
      </c>
      <c r="M18" s="53">
        <f t="shared" si="2"/>
        <v>67.7</v>
      </c>
      <c r="N18" s="45">
        <v>40.93</v>
      </c>
      <c r="O18" s="45">
        <v>40.93</v>
      </c>
      <c r="P18" s="53">
        <f t="shared" si="3"/>
        <v>100</v>
      </c>
      <c r="Q18" s="45">
        <v>177.39</v>
      </c>
      <c r="R18" s="45">
        <v>177.39</v>
      </c>
      <c r="S18" s="54">
        <f t="shared" si="4"/>
        <v>100</v>
      </c>
      <c r="T18" s="50">
        <v>127.87</v>
      </c>
      <c r="U18" s="50">
        <v>127.87</v>
      </c>
      <c r="V18" s="54">
        <f t="shared" si="7"/>
        <v>100</v>
      </c>
      <c r="W18" s="47">
        <v>3</v>
      </c>
      <c r="X18" s="47">
        <v>3</v>
      </c>
      <c r="Y18" s="54">
        <f>ROUND(X18/W18*100,1)</f>
        <v>100</v>
      </c>
      <c r="Z18" s="33">
        <v>0</v>
      </c>
      <c r="AA18" s="33">
        <v>0</v>
      </c>
      <c r="AB18" s="33" t="s">
        <v>36</v>
      </c>
      <c r="AC18" s="49">
        <v>0</v>
      </c>
      <c r="AD18" s="49">
        <v>0</v>
      </c>
      <c r="AE18" s="49">
        <v>0</v>
      </c>
      <c r="AF18" s="45">
        <f t="shared" si="8"/>
        <v>3524.4099999999994</v>
      </c>
      <c r="AG18" s="45">
        <f t="shared" si="5"/>
        <v>3478.2599999999998</v>
      </c>
      <c r="AH18" s="53">
        <f t="shared" si="6"/>
        <v>98.7</v>
      </c>
    </row>
    <row r="19" spans="1:34" s="30" customFormat="1" ht="46.5" customHeight="1">
      <c r="A19" s="26" t="s">
        <v>11</v>
      </c>
      <c r="B19" s="45">
        <v>0</v>
      </c>
      <c r="C19" s="45">
        <v>0</v>
      </c>
      <c r="D19" s="45">
        <v>0</v>
      </c>
      <c r="E19" s="45">
        <v>0</v>
      </c>
      <c r="F19" s="45">
        <v>0</v>
      </c>
      <c r="G19" s="53" t="s">
        <v>36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0</v>
      </c>
      <c r="Z19" s="33">
        <v>0</v>
      </c>
      <c r="AA19" s="33">
        <v>0</v>
      </c>
      <c r="AB19" s="33">
        <v>0</v>
      </c>
      <c r="AC19" s="45">
        <v>118400</v>
      </c>
      <c r="AD19" s="45">
        <v>118342.13</v>
      </c>
      <c r="AE19" s="53">
        <f>ROUND(AD19/AC19*100,1)</f>
        <v>100</v>
      </c>
      <c r="AF19" s="45">
        <f t="shared" si="8"/>
        <v>118400</v>
      </c>
      <c r="AG19" s="45">
        <f t="shared" si="5"/>
        <v>118342.13</v>
      </c>
      <c r="AH19" s="53">
        <f t="shared" si="6"/>
        <v>100</v>
      </c>
    </row>
    <row r="20" spans="1:34" s="30" customFormat="1" ht="222.75" customHeight="1">
      <c r="A20" s="26" t="s">
        <v>31</v>
      </c>
      <c r="B20" s="45">
        <v>0</v>
      </c>
      <c r="C20" s="45">
        <v>0</v>
      </c>
      <c r="D20" s="45">
        <v>0</v>
      </c>
      <c r="E20" s="45">
        <v>0</v>
      </c>
      <c r="F20" s="45">
        <v>0</v>
      </c>
      <c r="G20" s="53" t="s">
        <v>36</v>
      </c>
      <c r="H20" s="45">
        <v>56092.46</v>
      </c>
      <c r="I20" s="45">
        <v>56092.46</v>
      </c>
      <c r="J20" s="53">
        <f>ROUND(I20/H20*100,1)</f>
        <v>100</v>
      </c>
      <c r="K20" s="45">
        <v>21001.759999999998</v>
      </c>
      <c r="L20" s="45">
        <v>21001.759999999998</v>
      </c>
      <c r="M20" s="53">
        <f t="shared" si="2"/>
        <v>100</v>
      </c>
      <c r="N20" s="45">
        <v>4020542.96</v>
      </c>
      <c r="O20" s="45">
        <v>4020542.96</v>
      </c>
      <c r="P20" s="53">
        <f t="shared" si="3"/>
        <v>100</v>
      </c>
      <c r="Q20" s="45">
        <v>215098.42</v>
      </c>
      <c r="R20" s="45">
        <v>215098.42</v>
      </c>
      <c r="S20" s="54">
        <f t="shared" si="4"/>
        <v>100</v>
      </c>
      <c r="T20" s="45">
        <v>0</v>
      </c>
      <c r="U20" s="45">
        <v>0</v>
      </c>
      <c r="V20" s="45">
        <v>0</v>
      </c>
      <c r="W20" s="45">
        <v>131406.35999999999</v>
      </c>
      <c r="X20" s="45">
        <v>131406.35999999999</v>
      </c>
      <c r="Y20" s="54">
        <f>ROUND(X20/W20*100,1)</f>
        <v>100</v>
      </c>
      <c r="Z20" s="33">
        <v>0</v>
      </c>
      <c r="AA20" s="33">
        <v>0</v>
      </c>
      <c r="AB20" s="33" t="s">
        <v>36</v>
      </c>
      <c r="AC20" s="49">
        <v>0</v>
      </c>
      <c r="AD20" s="49">
        <v>0</v>
      </c>
      <c r="AE20" s="49">
        <v>0</v>
      </c>
      <c r="AF20" s="45">
        <f t="shared" si="8"/>
        <v>4444141.9600000009</v>
      </c>
      <c r="AG20" s="45">
        <f t="shared" si="5"/>
        <v>4444141.9600000009</v>
      </c>
      <c r="AH20" s="53">
        <f t="shared" si="6"/>
        <v>100</v>
      </c>
    </row>
    <row r="21" spans="1:34" s="30" customFormat="1" ht="106.5" customHeight="1">
      <c r="A21" s="26" t="s">
        <v>17</v>
      </c>
      <c r="B21" s="45">
        <v>0</v>
      </c>
      <c r="C21" s="45">
        <v>0</v>
      </c>
      <c r="D21" s="45">
        <v>0</v>
      </c>
      <c r="E21" s="45">
        <v>0</v>
      </c>
      <c r="F21" s="45">
        <v>0</v>
      </c>
      <c r="G21" s="53" t="s">
        <v>36</v>
      </c>
      <c r="H21" s="45">
        <v>0</v>
      </c>
      <c r="I21" s="45">
        <v>0</v>
      </c>
      <c r="J21" s="45">
        <v>0</v>
      </c>
      <c r="K21" s="45">
        <v>17590.8</v>
      </c>
      <c r="L21" s="45">
        <v>17590.8</v>
      </c>
      <c r="M21" s="53">
        <f t="shared" si="2"/>
        <v>100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1114.2</v>
      </c>
      <c r="U21" s="45">
        <v>1114.2</v>
      </c>
      <c r="V21" s="54">
        <f t="shared" ref="V21:V22" si="9">ROUND(U21/T21*100,1)</f>
        <v>100</v>
      </c>
      <c r="W21" s="45">
        <v>0</v>
      </c>
      <c r="X21" s="45">
        <v>0</v>
      </c>
      <c r="Y21" s="45">
        <v>0</v>
      </c>
      <c r="Z21" s="33">
        <v>0</v>
      </c>
      <c r="AA21" s="33">
        <v>0</v>
      </c>
      <c r="AB21" s="33" t="s">
        <v>36</v>
      </c>
      <c r="AC21" s="49">
        <v>0</v>
      </c>
      <c r="AD21" s="49">
        <v>0</v>
      </c>
      <c r="AE21" s="49">
        <v>0</v>
      </c>
      <c r="AF21" s="45">
        <f t="shared" si="8"/>
        <v>18705</v>
      </c>
      <c r="AG21" s="45">
        <f t="shared" si="5"/>
        <v>18705</v>
      </c>
      <c r="AH21" s="53">
        <f t="shared" si="6"/>
        <v>100</v>
      </c>
    </row>
    <row r="22" spans="1:34" s="30" customFormat="1" ht="133.5" customHeight="1">
      <c r="A22" s="26" t="s">
        <v>18</v>
      </c>
      <c r="B22" s="45">
        <v>0</v>
      </c>
      <c r="C22" s="45">
        <v>0</v>
      </c>
      <c r="D22" s="45">
        <v>0</v>
      </c>
      <c r="E22" s="45">
        <v>0</v>
      </c>
      <c r="F22" s="45">
        <v>0</v>
      </c>
      <c r="G22" s="53" t="s">
        <v>36</v>
      </c>
      <c r="H22" s="45">
        <v>530915.34</v>
      </c>
      <c r="I22" s="45">
        <v>529096.57999999996</v>
      </c>
      <c r="J22" s="53">
        <f>ROUND(I22/H22*100,1)</f>
        <v>99.7</v>
      </c>
      <c r="K22" s="45">
        <v>495743.84</v>
      </c>
      <c r="L22" s="45">
        <v>495743.84</v>
      </c>
      <c r="M22" s="53">
        <f t="shared" si="2"/>
        <v>100</v>
      </c>
      <c r="N22" s="45">
        <v>1121101.19</v>
      </c>
      <c r="O22" s="45">
        <v>1027135.31</v>
      </c>
      <c r="P22" s="53">
        <f t="shared" si="3"/>
        <v>91.6</v>
      </c>
      <c r="Q22" s="45">
        <v>5000</v>
      </c>
      <c r="R22" s="45">
        <v>5000</v>
      </c>
      <c r="S22" s="54">
        <f t="shared" si="4"/>
        <v>100</v>
      </c>
      <c r="T22" s="45">
        <v>1450.74</v>
      </c>
      <c r="U22" s="45">
        <v>1450.74</v>
      </c>
      <c r="V22" s="54">
        <f t="shared" si="9"/>
        <v>100</v>
      </c>
      <c r="W22" s="45">
        <v>0</v>
      </c>
      <c r="X22" s="45">
        <v>0</v>
      </c>
      <c r="Y22" s="45">
        <v>0</v>
      </c>
      <c r="Z22" s="33">
        <v>0</v>
      </c>
      <c r="AA22" s="33">
        <v>0</v>
      </c>
      <c r="AB22" s="33" t="s">
        <v>36</v>
      </c>
      <c r="AC22" s="49">
        <v>0</v>
      </c>
      <c r="AD22" s="49">
        <v>0</v>
      </c>
      <c r="AE22" s="49">
        <v>0</v>
      </c>
      <c r="AF22" s="45">
        <f t="shared" si="8"/>
        <v>2154211.1100000003</v>
      </c>
      <c r="AG22" s="45">
        <f t="shared" si="5"/>
        <v>2058426.47</v>
      </c>
      <c r="AH22" s="53">
        <f t="shared" si="6"/>
        <v>95.6</v>
      </c>
    </row>
    <row r="23" spans="1:34" s="30" customFormat="1" ht="96.75" customHeight="1">
      <c r="A23" s="26" t="s">
        <v>19</v>
      </c>
      <c r="B23" s="45">
        <v>4.8899999999999997</v>
      </c>
      <c r="C23" s="45">
        <v>4.8899999999999997</v>
      </c>
      <c r="D23" s="53">
        <f t="shared" ref="D23:D24" si="10">ROUND(C23/B23*100,1)</f>
        <v>100</v>
      </c>
      <c r="E23" s="45">
        <v>0</v>
      </c>
      <c r="F23" s="45">
        <v>0</v>
      </c>
      <c r="G23" s="53" t="s">
        <v>36</v>
      </c>
      <c r="H23" s="45">
        <v>30546.6</v>
      </c>
      <c r="I23" s="45">
        <v>23908.39</v>
      </c>
      <c r="J23" s="53">
        <f>ROUND(I23/H23*100,1)</f>
        <v>78.3</v>
      </c>
      <c r="K23" s="45">
        <v>28492.560000000001</v>
      </c>
      <c r="L23" s="45">
        <v>27644.12</v>
      </c>
      <c r="M23" s="53">
        <f t="shared" si="2"/>
        <v>97</v>
      </c>
      <c r="N23" s="45">
        <v>8383.75</v>
      </c>
      <c r="O23" s="45">
        <v>7307.46</v>
      </c>
      <c r="P23" s="53">
        <f t="shared" si="3"/>
        <v>87.2</v>
      </c>
      <c r="Q23" s="45">
        <v>5159.1499999999996</v>
      </c>
      <c r="R23" s="45">
        <v>5159.1499999999996</v>
      </c>
      <c r="S23" s="54">
        <f t="shared" si="4"/>
        <v>100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33">
        <v>0</v>
      </c>
      <c r="AA23" s="33">
        <v>0</v>
      </c>
      <c r="AB23" s="33" t="s">
        <v>36</v>
      </c>
      <c r="AC23" s="49">
        <v>0</v>
      </c>
      <c r="AD23" s="49">
        <v>0</v>
      </c>
      <c r="AE23" s="49">
        <v>0</v>
      </c>
      <c r="AF23" s="45">
        <f t="shared" si="8"/>
        <v>72586.95</v>
      </c>
      <c r="AG23" s="45">
        <f t="shared" si="5"/>
        <v>64024.009999999995</v>
      </c>
      <c r="AH23" s="53">
        <f t="shared" si="6"/>
        <v>88.2</v>
      </c>
    </row>
    <row r="24" spans="1:34" s="16" customFormat="1" ht="24" customHeight="1">
      <c r="A24" s="27" t="s">
        <v>5</v>
      </c>
      <c r="B24" s="46">
        <f>SUM(B12:B23)</f>
        <v>669838.69000000006</v>
      </c>
      <c r="C24" s="46">
        <f>SUM(C12:C23)</f>
        <v>668000.07000000007</v>
      </c>
      <c r="D24" s="53">
        <f t="shared" si="10"/>
        <v>99.7</v>
      </c>
      <c r="E24" s="46">
        <f>SUM(E12:E23)</f>
        <v>86857.05</v>
      </c>
      <c r="F24" s="46">
        <f>SUM(F12:F23)</f>
        <v>86698.590000000011</v>
      </c>
      <c r="G24" s="53">
        <f t="shared" ref="G24" si="11">ROUND(F24/E24*100,1)</f>
        <v>99.8</v>
      </c>
      <c r="H24" s="46">
        <f>SUM(H12:H23)</f>
        <v>620367.48</v>
      </c>
      <c r="I24" s="46">
        <f>SUM(I12:I23)</f>
        <v>611718.09</v>
      </c>
      <c r="J24" s="53">
        <f>ROUND(I24/H24*100,1)</f>
        <v>98.6</v>
      </c>
      <c r="K24" s="48">
        <f>SUM(K12:K23)</f>
        <v>638333.81000000006</v>
      </c>
      <c r="L24" s="48">
        <f>SUM(L12:L23)</f>
        <v>637359.06000000006</v>
      </c>
      <c r="M24" s="53">
        <f t="shared" si="2"/>
        <v>99.8</v>
      </c>
      <c r="N24" s="46">
        <f>SUM(N12:N23)</f>
        <v>5196145.04</v>
      </c>
      <c r="O24" s="46">
        <f>SUM(O12:O23)</f>
        <v>5101083.0699999994</v>
      </c>
      <c r="P24" s="53">
        <f t="shared" si="3"/>
        <v>98.2</v>
      </c>
      <c r="Q24" s="46">
        <f>SUM(Q12:Q23)</f>
        <v>241336.02000000002</v>
      </c>
      <c r="R24" s="46">
        <f>SUM(R12:R23)</f>
        <v>241336.02000000002</v>
      </c>
      <c r="S24" s="54">
        <f t="shared" si="4"/>
        <v>100</v>
      </c>
      <c r="T24" s="46">
        <f>SUM(T12:T23)</f>
        <v>3837107.4600000004</v>
      </c>
      <c r="U24" s="46">
        <f>SUM(U12:U23)</f>
        <v>3788971.6200000006</v>
      </c>
      <c r="V24" s="54">
        <f t="shared" ref="V24" si="12">ROUND(U24/T24*100,1)</f>
        <v>98.7</v>
      </c>
      <c r="W24" s="47">
        <f>SUM(W12:W23)</f>
        <v>150057.00999999998</v>
      </c>
      <c r="X24" s="49">
        <f>SUM(X12:X23)</f>
        <v>150057.00999999998</v>
      </c>
      <c r="Y24" s="54">
        <f>ROUND(X24/W24*100,1)</f>
        <v>100</v>
      </c>
      <c r="Z24" s="33">
        <v>0</v>
      </c>
      <c r="AA24" s="33">
        <v>0</v>
      </c>
      <c r="AB24" s="33" t="s">
        <v>36</v>
      </c>
      <c r="AC24" s="49">
        <f>SUM(AC12:AC23)</f>
        <v>118400</v>
      </c>
      <c r="AD24" s="49">
        <f>SUM(AD12:AD23)</f>
        <v>118342.13</v>
      </c>
      <c r="AE24" s="53">
        <f>ROUND(AD24/AC24*100,1)</f>
        <v>100</v>
      </c>
      <c r="AF24" s="45">
        <f>SUM(B24+E24+H24+K24+N24+Q24+T24+AC24)+W24</f>
        <v>11558442.560000001</v>
      </c>
      <c r="AG24" s="45">
        <f t="shared" si="5"/>
        <v>11403565.66</v>
      </c>
      <c r="AH24" s="53">
        <f t="shared" si="6"/>
        <v>98.7</v>
      </c>
    </row>
    <row r="25" spans="1:34" s="17" customFormat="1" ht="10.5" customHeight="1">
      <c r="A25" s="28"/>
      <c r="B25" s="1"/>
      <c r="C25" s="1"/>
      <c r="D25" s="2"/>
      <c r="E25" s="1"/>
      <c r="F25" s="1"/>
      <c r="G25" s="2"/>
      <c r="H25" s="1"/>
      <c r="I25" s="1"/>
      <c r="J25" s="2"/>
      <c r="K25" s="3"/>
      <c r="L25" s="4"/>
      <c r="M25" s="2"/>
      <c r="N25" s="1"/>
      <c r="O25" s="1"/>
      <c r="P25" s="5"/>
      <c r="Q25" s="1"/>
      <c r="R25" s="1"/>
      <c r="S25" s="2"/>
      <c r="T25" s="1"/>
      <c r="U25" s="1"/>
      <c r="V25" s="2"/>
      <c r="W25" s="52"/>
      <c r="X25" s="52"/>
      <c r="Y25" s="52"/>
      <c r="Z25" s="2"/>
      <c r="AA25" s="2"/>
      <c r="AB25" s="2"/>
      <c r="AC25" s="6"/>
      <c r="AD25" s="6"/>
      <c r="AE25" s="2"/>
      <c r="AF25" s="7"/>
      <c r="AG25" s="7"/>
      <c r="AH25" s="5"/>
    </row>
    <row r="26" spans="1:34" s="24" customFormat="1" ht="15" customHeight="1">
      <c r="A26" s="37" t="s">
        <v>32</v>
      </c>
      <c r="B26" s="37"/>
      <c r="C26" s="37"/>
      <c r="D26" s="37"/>
      <c r="E26" s="37"/>
      <c r="F26" s="18"/>
      <c r="G26" s="19"/>
      <c r="H26" s="18"/>
      <c r="I26" s="18"/>
      <c r="J26" s="18"/>
      <c r="K26" s="18"/>
      <c r="L26" s="20"/>
      <c r="U26" s="21"/>
    </row>
    <row r="27" spans="1:34" s="24" customFormat="1" ht="15" customHeight="1">
      <c r="A27" s="12" t="s">
        <v>33</v>
      </c>
      <c r="B27" s="12"/>
      <c r="C27" s="12"/>
      <c r="D27" s="12"/>
      <c r="E27" s="22"/>
      <c r="F27" s="22"/>
      <c r="G27" s="22"/>
      <c r="H27" s="21"/>
    </row>
    <row r="28" spans="1:34" s="24" customFormat="1" ht="15" customHeight="1">
      <c r="A28" s="12" t="s">
        <v>34</v>
      </c>
      <c r="B28" s="12"/>
      <c r="C28" s="12"/>
      <c r="D28" s="12"/>
      <c r="T28" s="23"/>
      <c r="U28" s="23"/>
      <c r="V28" s="23"/>
      <c r="W28" s="23"/>
      <c r="X28" s="23"/>
      <c r="Y28" s="23"/>
      <c r="Z28" s="23"/>
      <c r="AA28" s="23"/>
      <c r="AB28" s="23"/>
      <c r="AG28" s="38" t="s">
        <v>35</v>
      </c>
      <c r="AH28" s="38"/>
    </row>
  </sheetData>
  <mergeCells count="23">
    <mergeCell ref="A26:E26"/>
    <mergeCell ref="AG28:AH28"/>
    <mergeCell ref="AG9:AH9"/>
    <mergeCell ref="W10:Y10"/>
    <mergeCell ref="Z10:AB10"/>
    <mergeCell ref="A10:A11"/>
    <mergeCell ref="N10:P10"/>
    <mergeCell ref="K10:M10"/>
    <mergeCell ref="H10:J10"/>
    <mergeCell ref="AF10:AH10"/>
    <mergeCell ref="B10:D10"/>
    <mergeCell ref="E10:G10"/>
    <mergeCell ref="Q10:S10"/>
    <mergeCell ref="T10:V10"/>
    <mergeCell ref="AC10:AE10"/>
    <mergeCell ref="AE1:AH1"/>
    <mergeCell ref="AE2:AH2"/>
    <mergeCell ref="AE4:AH4"/>
    <mergeCell ref="AE5:AH5"/>
    <mergeCell ref="A8:AH8"/>
    <mergeCell ref="A6:AH6"/>
    <mergeCell ref="A7:AH7"/>
    <mergeCell ref="AE3:AH3"/>
  </mergeCells>
  <phoneticPr fontId="4" type="noConversion"/>
  <pageMargins left="0.31496062992125984" right="0.31496062992125984" top="0.74803149606299213" bottom="0.55118110236220474" header="0.31496062992125984" footer="0.31496062992125984"/>
  <pageSetup paperSize="9" scale="39" fitToHeight="4" orientation="landscape" r:id="rId1"/>
  <headerFooter alignWithMargins="0"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13</vt:lpstr>
      <vt:lpstr>Лист3</vt:lpstr>
      <vt:lpstr>Лист4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o.chuhlebova</cp:lastModifiedBy>
  <cp:lastPrinted>2021-03-15T09:22:48Z</cp:lastPrinted>
  <dcterms:created xsi:type="dcterms:W3CDTF">2006-10-17T11:06:35Z</dcterms:created>
  <dcterms:modified xsi:type="dcterms:W3CDTF">2021-03-18T14:13:54Z</dcterms:modified>
</cp:coreProperties>
</file>