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1355" windowHeight="8850"/>
  </bookViews>
  <sheets>
    <sheet name="2020" sheetId="6" r:id="rId1"/>
    <sheet name="Лист2" sheetId="2" r:id="rId2"/>
    <sheet name="Лист3" sheetId="3" r:id="rId3"/>
  </sheets>
  <definedNames>
    <definedName name="_xlnm._FilterDatabase" localSheetId="0" hidden="1">'2020'!$A$12:$K$111</definedName>
    <definedName name="_xlnm.Print_Titles" localSheetId="0">'2020'!$12:$12</definedName>
    <definedName name="_xlnm.Print_Area" localSheetId="0">'2020'!$B$1:$G$115</definedName>
  </definedNames>
  <calcPr calcId="124519" iterate="1"/>
</workbook>
</file>

<file path=xl/calcChain.xml><?xml version="1.0" encoding="utf-8"?>
<calcChain xmlns="http://schemas.openxmlformats.org/spreadsheetml/2006/main">
  <c r="E111" i="6"/>
  <c r="E116" s="1"/>
  <c r="F116" s="1"/>
  <c r="F110"/>
  <c r="G110"/>
  <c r="H110"/>
  <c r="G69"/>
  <c r="F69"/>
  <c r="D46"/>
  <c r="D111" s="1"/>
  <c r="D119" s="1"/>
  <c r="D116"/>
  <c r="F48"/>
  <c r="G48"/>
  <c r="H48"/>
  <c r="F38"/>
  <c r="G38"/>
  <c r="F13"/>
  <c r="G14" l="1"/>
  <c r="G15"/>
  <c r="G16"/>
  <c r="G17"/>
  <c r="G18"/>
  <c r="G19"/>
  <c r="G20"/>
  <c r="G21"/>
  <c r="G22"/>
  <c r="G23"/>
  <c r="G24"/>
  <c r="G25"/>
  <c r="G26"/>
  <c r="G27"/>
  <c r="G28"/>
  <c r="G29"/>
  <c r="G30"/>
  <c r="G31"/>
  <c r="G34"/>
  <c r="G35"/>
  <c r="G36"/>
  <c r="G39"/>
  <c r="G40"/>
  <c r="G41"/>
  <c r="G42"/>
  <c r="G43"/>
  <c r="G44"/>
  <c r="G45"/>
  <c r="G46"/>
  <c r="G47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70"/>
  <c r="G37"/>
  <c r="G33"/>
  <c r="G32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4"/>
  <c r="F35"/>
  <c r="F36"/>
  <c r="F39"/>
  <c r="F40"/>
  <c r="F41"/>
  <c r="F42"/>
  <c r="F43"/>
  <c r="F44"/>
  <c r="F45"/>
  <c r="F46"/>
  <c r="F47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70"/>
  <c r="F37"/>
  <c r="F33"/>
  <c r="F32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H29" l="1"/>
  <c r="H31" l="1"/>
  <c r="G111" l="1"/>
  <c r="F111"/>
  <c r="H14"/>
  <c r="H16"/>
  <c r="H17"/>
  <c r="H18"/>
  <c r="H19"/>
  <c r="H20"/>
  <c r="H21"/>
  <c r="H22"/>
  <c r="H23"/>
  <c r="H24"/>
  <c r="H25"/>
  <c r="H26"/>
  <c r="H27"/>
  <c r="H28"/>
  <c r="H30"/>
  <c r="H34"/>
  <c r="H36"/>
  <c r="H39"/>
  <c r="H40"/>
  <c r="H41"/>
  <c r="H42"/>
  <c r="H43"/>
  <c r="H44"/>
  <c r="H45"/>
  <c r="H46"/>
  <c r="H47"/>
  <c r="H49"/>
  <c r="H50"/>
  <c r="H51"/>
  <c r="H52"/>
  <c r="H53"/>
  <c r="H54"/>
  <c r="H55"/>
  <c r="H56"/>
  <c r="H57"/>
  <c r="H58"/>
  <c r="H59"/>
  <c r="H60"/>
  <c r="H61"/>
  <c r="H63"/>
  <c r="H64"/>
  <c r="H65"/>
  <c r="H66"/>
  <c r="H67"/>
  <c r="H68"/>
  <c r="H71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3"/>
  <c r="H62" l="1"/>
</calcChain>
</file>

<file path=xl/comments1.xml><?xml version="1.0" encoding="utf-8"?>
<comments xmlns="http://schemas.openxmlformats.org/spreadsheetml/2006/main">
  <authors>
    <author>NP.Tulieva</author>
  </authors>
  <commentList>
    <comment ref="C15" authorId="0">
      <text>
        <r>
          <rPr>
            <b/>
            <sz val="9"/>
            <color indexed="81"/>
            <rFont val="Tahoma"/>
            <family val="2"/>
            <charset val="204"/>
          </rPr>
          <t>NP.Tulieva:</t>
        </r>
        <r>
          <rPr>
            <sz val="9"/>
            <color indexed="81"/>
            <rFont val="Tahoma"/>
            <family val="2"/>
            <charset val="204"/>
          </rPr>
          <t xml:space="preserve">
с таблицы Белановой взяла</t>
        </r>
      </text>
    </comment>
    <comment ref="C16" authorId="0">
      <text>
        <r>
          <rPr>
            <b/>
            <sz val="9"/>
            <color indexed="81"/>
            <rFont val="Tahoma"/>
            <family val="2"/>
            <charset val="204"/>
          </rPr>
          <t>NP.Tulieva:</t>
        </r>
        <r>
          <rPr>
            <sz val="9"/>
            <color indexed="81"/>
            <rFont val="Tahoma"/>
            <family val="2"/>
            <charset val="204"/>
          </rPr>
          <t xml:space="preserve">
с таблицы Белановой взяла</t>
        </r>
      </text>
    </comment>
  </commentList>
</comments>
</file>

<file path=xl/sharedStrings.xml><?xml version="1.0" encoding="utf-8"?>
<sst xmlns="http://schemas.openxmlformats.org/spreadsheetml/2006/main" count="249" uniqueCount="227">
  <si>
    <t>Наименование</t>
  </si>
  <si>
    <t>СПРАВКА</t>
  </si>
  <si>
    <t xml:space="preserve">о финансировании расходов за счет субвенций и субсидий, </t>
  </si>
  <si>
    <t>И Т О Г О :</t>
  </si>
  <si>
    <t>(тыс.руб.)</t>
  </si>
  <si>
    <t>Отклонение</t>
  </si>
  <si>
    <t>Код цели</t>
  </si>
  <si>
    <t>И03</t>
  </si>
  <si>
    <t>И04</t>
  </si>
  <si>
    <t>Расходы за счет субсидии, выделяемой бюджету города Ставрополя из бюджета Ставропольского края на осуществление функций административного центра Ставропольского края</t>
  </si>
  <si>
    <t>Ц01</t>
  </si>
  <si>
    <t>Ц05</t>
  </si>
  <si>
    <t>Ц09</t>
  </si>
  <si>
    <t>Ц20</t>
  </si>
  <si>
    <t>Ц25</t>
  </si>
  <si>
    <t>Ц27</t>
  </si>
  <si>
    <t>Ц30</t>
  </si>
  <si>
    <t>Ц38</t>
  </si>
  <si>
    <t>Ц42</t>
  </si>
  <si>
    <t>Ц54</t>
  </si>
  <si>
    <t>Ц59</t>
  </si>
  <si>
    <t>Ц60</t>
  </si>
  <si>
    <t>Расходы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</si>
  <si>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01 1 01 77170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</si>
  <si>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</si>
  <si>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01 1 01 76140</t>
  </si>
  <si>
    <t>01 1 02 77160</t>
  </si>
  <si>
    <t>Расходы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</si>
  <si>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Расходы на выплату денежных средств на содержание ребенка опекуну (попечителю)</t>
  </si>
  <si>
    <t>Расходы на обеспечение бесплатного проезда детей-сирот и детей, оставшихся без попечения родителей, находящихся под опекой (попечительством), обучающихся в муниципальных образовательных учреждениях</t>
  </si>
  <si>
    <t>Расходы на выплату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</si>
  <si>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Расходы на выплату единовременного пособия усыновителям</t>
  </si>
  <si>
    <t>03 1 01 52200</t>
  </si>
  <si>
    <t>Ежегодная денежная выплата лицам, награжденным нагрудным знаком «Почетный донор России»</t>
  </si>
  <si>
    <t>03 1 01 52800</t>
  </si>
  <si>
    <t>Выплата компенсации страховых премий по договору обязательного страхования гражданской ответственности владельцев транспортных средств инвалидам (в том числе детям-инвалидам), имеющим транспортные средства в соответствии с медицинскими показаниями, или их законным представителям</t>
  </si>
  <si>
    <t>Предоставление мер социальной поддержки ветеранам труда Ставропольского края и лицам, награжденным медалью «Герой труда Ставрополья»</t>
  </si>
  <si>
    <t>Предоставление мер социальной поддержки  реабилитированным лицам и лицам, признанным пострадавшими от политических репрессий</t>
  </si>
  <si>
    <t>03 1 01 76240</t>
  </si>
  <si>
    <t>Оказание государственной социальной помощи малоимущим семьям и малоимущим одиноко проживающим гражданам</t>
  </si>
  <si>
    <t>03 1 01 76250</t>
  </si>
  <si>
    <t>Выплата социального пособия на погребение</t>
  </si>
  <si>
    <t>Предоставление гражданам субсидии на оплату жилого помещения и коммунальных услуг</t>
  </si>
  <si>
    <t>Ежемесячные денежные выплаты ветеранам труда и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</si>
  <si>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 xml:space="preserve">Ежемесячная доплата к пенсии гражданам, ставшим инвалидами при исполнении служебных обязанностей в районах боевых действий </t>
  </si>
  <si>
    <t>Ежемесячные денежные выплаты семьям погибших ветеранов боевых действий</t>
  </si>
  <si>
    <t>03 1 02 53800</t>
  </si>
  <si>
    <t>Выплата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</si>
  <si>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03 1 02 76260</t>
  </si>
  <si>
    <t>Выплата ежегодного социального пособия на проезд студентам</t>
  </si>
  <si>
    <t>03 1 02 76270</t>
  </si>
  <si>
    <t>Выплата ежемесячного пособия на ребенка</t>
  </si>
  <si>
    <t>03 1 02 77190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</si>
  <si>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</si>
  <si>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04 3 03 77150</t>
  </si>
  <si>
    <t>Организация проведения на территории города Ставрополя мероприятий по отлову и содержанию безнадзорных животных</t>
  </si>
  <si>
    <t>Расходы на осуществление переданных государственных полномочий Ставропольского края на обеспечение деятельности комиссий по делам несовершеннолетних и защите их прав</t>
  </si>
  <si>
    <t>Возмещение расходов, связанных с материальным обеспечением деятельности депутатов Думы Ставропольского края и их помощников в Ставропольском крае</t>
  </si>
  <si>
    <t>71 1 00 76630</t>
  </si>
  <si>
    <t>Расходы на осуществление переданных государственных полномочий Ставропольского края по формированию, содержанию и использованию Архивного фонда Ставропольского края</t>
  </si>
  <si>
    <t>71 1 00 76930</t>
  </si>
  <si>
    <t>Расходы на осуществление переданных государственных полномочий Ставропольского края по созданию административных комиссий</t>
  </si>
  <si>
    <t>Расходы на осуществление переданных государственных полномочий Ставропольского края по организации и осуществлению деятельности по опеке и попечительству в области образования</t>
  </si>
  <si>
    <t>77 1 00 76100</t>
  </si>
  <si>
    <t>Расходы на осуществление переданных государственных полномочий Ставропольского края по организации и осуществлению деятельности по опеке и попечительству в области здравоохранения</t>
  </si>
  <si>
    <t>77 1 00 76210</t>
  </si>
  <si>
    <t>Расходы на осуществление переданных государственных полномочий Ставропольского края в области труда и социальной защиты отдельных категорий граждан</t>
  </si>
  <si>
    <t>75 1 00 76200 80 1 00 76200 81 1 00 76200 82 1 00 76200</t>
  </si>
  <si>
    <t>71 1 00 76360 80 1 00 76360 81 1 00 76360 82 1 00 76360</t>
  </si>
  <si>
    <t>Ц61</t>
  </si>
  <si>
    <t>Ц63</t>
  </si>
  <si>
    <t>Ц65</t>
  </si>
  <si>
    <t>Ц66</t>
  </si>
  <si>
    <t>Оплата жилищно-коммунальных услуг отдельным категориям граждан</t>
  </si>
  <si>
    <t>Выплата ежемесячной денежной компенсации на каждого ребенка в возрасте до 18 лет многодетным семьям</t>
  </si>
  <si>
    <t>Ц64</t>
  </si>
  <si>
    <t>Предоставление компенсации расходов на уплату взноса на капитальный ремонт общего имущества в многоквартирном доме отдельным категориям граждан за счет средств федерального бюджета</t>
  </si>
  <si>
    <t>Предоставление компенсации расходов на уплату взноса на капитальный ремонт общего имущества в многоквартирном доме отдельным категориям граждан за счет средств бюджета Ставропольского края</t>
  </si>
  <si>
    <t xml:space="preserve">Ежемесячная денежная выплата нуждающимся в поддержке семьям, назначаемая в случае рождения в них после 31 декабря 2012 года третьего ребенка или последующих детей до достижения ребенком возраста трех лет за счет средств федерального бюджета </t>
  </si>
  <si>
    <t>Ежемесячная денежная выплата нуждающимся в поддержке семьям, назначаемая в случае рождения в них после 31 декабря 2012 года третьего ребенка или последующих детей до достижения ребенком возраста трех лет за счет средств бюджета Ставропольского края</t>
  </si>
  <si>
    <t>Реализация проектов развития территорий муниципальных образований, основанных на местных инициативах</t>
  </si>
  <si>
    <t>2</t>
  </si>
  <si>
    <t>4</t>
  </si>
  <si>
    <t>5</t>
  </si>
  <si>
    <t>Ц26</t>
  </si>
  <si>
    <t>Оказание государственной социальной помощи на основании социального контракта малоимущим семьям, малоимущим одиноко проживающим гражданам</t>
  </si>
  <si>
    <t>Ц25-НП</t>
  </si>
  <si>
    <t>Ц74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</si>
  <si>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</si>
  <si>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Реализация программ формирования современной городской среды</t>
  </si>
  <si>
    <t>С136</t>
  </si>
  <si>
    <t>Реализация мероприятий по благоустройству территорий в городских округах Ставропольского края, за исключением городских округов Ставропольского края, имеющих статус  городов-курортов</t>
  </si>
  <si>
    <t>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</si>
  <si>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Ц75</t>
  </si>
  <si>
    <t>Предоставление молодым семьям, являющимся участниками основного мероприятия «Обеспечение жильем молодых семей» государственной программы Российской Федерации «Обеспечение доступным и комфортным жильем и коммунальными услугами граждан Российской Федерации», нуждающимся в улучшении жилищных условий, имеющим трех и более детей, в том числе молодым семьям, в которых один из супругов или оба супруга, или родитель в неполной семье достигает в 2018 году возраста 36 лет, социальных выплат на приобретение (строительство) жилья в 2018 году за счет средств бюджета Ставропольского края</t>
  </si>
  <si>
    <t>Компенсация отдельным категориям граждан оплаты взноса на капитальный ремонт общего имущества в многоквартирном доме, за счет средств бюджета Ставропольского края</t>
  </si>
  <si>
    <t>03 1 01 76280</t>
  </si>
  <si>
    <t>С153</t>
  </si>
  <si>
    <t>S7680</t>
  </si>
  <si>
    <t>R4620</t>
  </si>
  <si>
    <t>F2 55550</t>
  </si>
  <si>
    <t>Обеспечение дорожной деятельности в рамках реализации национального проекта «Безопасные и качественные автомобильные дороги»</t>
  </si>
  <si>
    <t>С24-19010</t>
  </si>
  <si>
    <t>Реализация программ формирования современной городской среды за счет средств федерального бюджета</t>
  </si>
  <si>
    <t>Реализация программ формирования современной городской среды за счет средств бюджета Ставропольского края</t>
  </si>
  <si>
    <t>S7300</t>
  </si>
  <si>
    <t>С92-НП</t>
  </si>
  <si>
    <t>Уточненный план                                на 2020 год</t>
  </si>
  <si>
    <t>20-С13</t>
  </si>
  <si>
    <t>20-50840-00000-00000 (19-168)</t>
  </si>
  <si>
    <t>20-54620-00000-00000 (19-А39)</t>
  </si>
  <si>
    <t>20-55190-00000-01001</t>
  </si>
  <si>
    <t>20-55550-00000-00000 (19-Г86-0002)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</si>
  <si>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бюджета Ставропольского края</t>
  </si>
  <si>
    <t>С162-19020</t>
  </si>
  <si>
    <t>20-С163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</si>
  <si>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организаций),  за счет средств федерального бюджета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</si>
  <si>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 за счет средств бюджета Ставропольского края</t>
  </si>
  <si>
    <t>20-52200-00000-00000 (19-211)</t>
  </si>
  <si>
    <t>20-53800-00000-00000 (19-884)</t>
  </si>
  <si>
    <t>20-52800-00000-00000 (19-180)</t>
  </si>
  <si>
    <t>20-52500-00000-00000 (19-887)</t>
  </si>
  <si>
    <t>Ежемесячная выплата в связи с рождением (усыновлением) первого ребенка</t>
  </si>
  <si>
    <t>20-55730-00000-00000</t>
  </si>
  <si>
    <t>01106L0270</t>
  </si>
  <si>
    <t>01106S6690</t>
  </si>
  <si>
    <t>20-C124</t>
  </si>
  <si>
    <t>Проведение работ по замене оконных блоков в муниципальных образовательных организациях</t>
  </si>
  <si>
    <t>20-C108</t>
  </si>
  <si>
    <t>Проведение работ по капитальному ремонту кровель в муниципальных общеобразовательных организациях</t>
  </si>
  <si>
    <t>20-C152</t>
  </si>
  <si>
    <t xml:space="preserve">Благоустройство территорий муниципальных общеобразовательных организаций </t>
  </si>
  <si>
    <t>Строительство и реконструкция автомобильных дорог общего пользования местного значения</t>
  </si>
  <si>
    <t>20-С168</t>
  </si>
  <si>
    <t>Капитальный ремонт и ремонт автомобильных дорог общего пользования местного значения в городских округах и городских поселениях</t>
  </si>
  <si>
    <t>20-53930-00000-00000</t>
  </si>
  <si>
    <t xml:space="preserve">Обеспечение дорожной деятельности в рамках реализации национального проекта «Безопасные и качественные автомобильные дороги» </t>
  </si>
  <si>
    <t>20-С150-НП</t>
  </si>
  <si>
    <t>20-С181</t>
  </si>
  <si>
    <t>Реализация мероприятий по благоустройству территорий в городских округах Ставропольского края, городских и сельских поселений Ставропольского края</t>
  </si>
  <si>
    <t>20-50210-00000-00000</t>
  </si>
  <si>
    <t>Стимулирование программ развития жилищного строительства путем реализации проекта по развитию территории в Промышленном районе города Ставрополя, предусматривающего жилищное строительство за счет средств бюджета Ставропольского края</t>
  </si>
  <si>
    <t>Стимулирование программ развития жилищного строительства путем реализации проекта по развитию территории в Промышленном районе города Ставрополя, предусматривающего жилищное строительство за счет средств федерального бюджета</t>
  </si>
  <si>
    <t>20-54970-00000-00000</t>
  </si>
  <si>
    <t>Предоставление молодым семьям социальных выплат на приобретение (строительство) жилья за счет средств бюджета Ставропольского края</t>
  </si>
  <si>
    <t>Предоставление молодым семьям социальных выплат на приобретение (строительство) жилья за счет средств федерального бюджета</t>
  </si>
  <si>
    <t>20-С174</t>
  </si>
  <si>
    <t>Предоставление молодым семьям, имеющим трех и более детей, социальных выплат на приобретение (строительство) жилья</t>
  </si>
  <si>
    <t>К02-НП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</si>
  <si>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государственной корпорации - Фонда содействия реформированию жилищно-коммунального хозяйства</t>
  </si>
  <si>
    <t>С96-НП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</si>
  <si>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</si>
  <si>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20-С170</t>
  </si>
  <si>
    <t>Комплектование книжных фондов библиотек муниципальных образований</t>
  </si>
  <si>
    <t>20-С167-19020</t>
  </si>
  <si>
    <t>Строительство (реконструкция) объектов муниципальных учреждений в сфере культуры</t>
  </si>
  <si>
    <t>20-52990-00000-00000</t>
  </si>
  <si>
    <t>Реализация мероприятий федеральной целевой программы «Увековечение памяти погибших при защите Отечества на 2019-2024 годы» за счет средств бюджета Ставропольского края</t>
  </si>
  <si>
    <t>Реализация мероприятий федеральной целевой программы «Увековечение памяти погибших при защите Отечества на 2019-2024 годы» за счет средств федерального бюджета</t>
  </si>
  <si>
    <t>20-С74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</si>
  <si>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</si>
  <si>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20-С154</t>
  </si>
  <si>
    <t>Проведение информационно-пропагандистских мероприятий, направленных на профилактику идеологии терроризма</t>
  </si>
  <si>
    <t>20-51200-00000-00000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</si>
  <si>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</si>
  <si>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20-С137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</si>
  <si>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</si>
  <si>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федерального бюджета</t>
  </si>
  <si>
    <t>С158-00000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</si>
  <si>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(обеспечение ввода объектов в эксплуатацию)</t>
  </si>
  <si>
    <t>20-50270-00000-01006</t>
  </si>
  <si>
    <t>Строительство (реконструкция) объектов муниципальных учреждений в сфере культуры за счет средств бюджета Ставропольского края</t>
  </si>
  <si>
    <t>Предоставление социальных выплат на приобретение (строительство) жилья семьям, исключенным из числа участников основного мероприятия «Обеспечение жильем молодых семей» государственной программы Российской Федерации «Обеспечение доступным и комфортным жильем и коммунальными услугами граждан Российской Федерации» в связи с превышением одним из супругов либо родителем в неполной семье возраста 35 лет и в которых возраст каждого из супругов либо родителя в неполной семье в 2018 году не превысил 39 лет за счет средств бюджета Ставропольского края</t>
  </si>
  <si>
    <t>Проведение работ по капитальному ремонту гидротехнических сооружений, находящихся в муниципальной собственности муниципальных образований Ставропольского края, за счет средств бюджета Ставропольского края</t>
  </si>
  <si>
    <t>Ц76</t>
  </si>
  <si>
    <t>Предоставление дополнительной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фашизма)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</si>
  <si>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бюджета Ставропольского края (региональный проект «Обеспечение устойчивого сокращения непригодного для проживания жилищного фонда»)</t>
  </si>
  <si>
    <t>20-53020-00000-00000</t>
  </si>
  <si>
    <t>20-С180</t>
  </si>
  <si>
    <t>20-52320-00000-070XX</t>
  </si>
  <si>
    <t>20-С11-ХХХХХ</t>
  </si>
  <si>
    <t>20-С172-НП-ХХХХХ</t>
  </si>
  <si>
    <t>Заместитель главы администрации города Ставрополя,</t>
  </si>
  <si>
    <t>руководитель комитета финансов и бюджета</t>
  </si>
  <si>
    <t>администрации города Ставрополя</t>
  </si>
  <si>
    <t>Н.А. Бондаренко</t>
  </si>
  <si>
    <t>Строительство и реконструкция автомобильных дорог общего пользования местного значения за счет средств бюджета Ставропольского края</t>
  </si>
  <si>
    <t>20-С183</t>
  </si>
  <si>
    <t>Обеспечение мероприятий по переселению граждан из жилых помещений, признанных непригодными для проживания, многоквартирных домов, признанных аварийными и подлежащими сносу или реконструкции</t>
  </si>
  <si>
    <t>Реализация мероприятий государственной программы Российской Федерации «Доступная среда» за счет средств бюджета Ставропольского края</t>
  </si>
  <si>
    <t>20-5302F-00000-00000</t>
  </si>
  <si>
    <t>Eжемесячные выплаты на детей в возрасте от трех до семи лет включительно за счет средств федерального бюджета</t>
  </si>
  <si>
    <t>Eжемесячные выплаты на детей в возрасте от трех до семи лет включительно за счет средств бюджета Ставропольского края</t>
  </si>
  <si>
    <t>Ежемесячные выплаты на детей в возрасте от трех до семи лет включительно за счет средств резервного фонда Правительства Российской Федерации</t>
  </si>
  <si>
    <t>Реализация мероприятий государственной программы Российской Федерации «Доступная среда» за счет средств федерального бюджета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</si>
  <si>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за счет средств резервного фонда Правительства Российской Федерации</t>
  </si>
  <si>
    <t>20-5380F-00000-00000</t>
  </si>
  <si>
    <t>Ежемесячные выплаты на детей в возрасте от трех до семи лет включительно за счет средств резервного фонда Правительства Российской Федерации, бюджет Ставропольского края</t>
  </si>
  <si>
    <t>20-53030-00000-00000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</si>
  <si>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</si>
  <si>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мероприятий по капитальному ремонту многоквартирных домов за счет средств, полученных от государственной корпорации - Фонда содействия реформированию жилищно-коммунального хозяйства</t>
  </si>
  <si>
    <t>К-01-01</t>
  </si>
  <si>
    <t>Создание модельных муниципальных библиотек</t>
  </si>
  <si>
    <t>20-54540-00000-00000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</si>
  <si>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</si>
  <si>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Ставропольского края
</t>
  </si>
  <si>
    <t>20-53040-00000-00002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</si>
  <si>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за счет средств федерального бюджета
</t>
  </si>
  <si>
    <t xml:space="preserve">        к пояснительной записке к проекту решения</t>
  </si>
  <si>
    <t xml:space="preserve">        Приложение 17</t>
  </si>
  <si>
    <t xml:space="preserve">        Ставропольской городской Думы</t>
  </si>
  <si>
    <t xml:space="preserve">        «Об отчете об исполнении бюджета </t>
  </si>
  <si>
    <t xml:space="preserve">        города Ставрополя за 2020 год»</t>
  </si>
  <si>
    <t>полученных из бюджета Ставропольского края за 2020 год</t>
  </si>
  <si>
    <t>Фактическое исполнение                            за 2020 год</t>
  </si>
  <si>
    <t xml:space="preserve">% исполнения                              </t>
  </si>
  <si>
    <t>3</t>
  </si>
  <si>
    <t>И29</t>
  </si>
  <si>
    <t xml:space="preserve"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
</t>
  </si>
  <si>
    <t>20-С24-ХХХХХ</t>
  </si>
  <si>
    <t>возможно объединить???</t>
  </si>
  <si>
    <t>Обеспечение дорожной деятельности в рамках реализации национального проекта  «Безопасные и качественные автомобильные дороги»</t>
  </si>
  <si>
    <t>20-58560-00000-00000</t>
  </si>
  <si>
    <t>20-54180-00000-00000</t>
  </si>
  <si>
    <t>4,723.66</t>
  </si>
  <si>
    <t>Проведение работ по капитальному ремонту гидротехнических сооружений, находящихся в муниципальной собственности муниципальных образований Ставропольского края</t>
  </si>
  <si>
    <t>С163</t>
  </si>
</sst>
</file>

<file path=xl/styles.xml><?xml version="1.0" encoding="utf-8"?>
<styleSheet xmlns="http://schemas.openxmlformats.org/spreadsheetml/2006/main">
  <numFmts count="7">
    <numFmt numFmtId="164" formatCode="_-* #,##0.00\ _₽_-;\-* #,##0.00\ _₽_-;_-* &quot;-&quot;??\ _₽_-;_-@_-"/>
    <numFmt numFmtId="165" formatCode="#,##0.0"/>
    <numFmt numFmtId="166" formatCode="#,##0.00_р_."/>
    <numFmt numFmtId="167" formatCode="0.0"/>
    <numFmt numFmtId="168" formatCode="0000000000"/>
    <numFmt numFmtId="169" formatCode="#,##0.00;[Red]\-#,##0.00;0.00"/>
    <numFmt numFmtId="170" formatCode="#,##0.00;[Red]\-#,##0.00;&quot; &quot;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3" fillId="0" borderId="0"/>
    <xf numFmtId="0" fontId="2" fillId="0" borderId="0"/>
    <xf numFmtId="0" fontId="1" fillId="0" borderId="0"/>
    <xf numFmtId="0" fontId="9" fillId="0" borderId="0"/>
    <xf numFmtId="164" fontId="8" fillId="0" borderId="0" applyFont="0" applyFill="0" applyBorder="0" applyAlignment="0" applyProtection="0"/>
    <xf numFmtId="0" fontId="7" fillId="0" borderId="0"/>
  </cellStyleXfs>
  <cellXfs count="70">
    <xf numFmtId="0" fontId="0" fillId="0" borderId="0" xfId="0"/>
    <xf numFmtId="0" fontId="0" fillId="2" borderId="0" xfId="0" applyFill="1" applyAlignment="1">
      <alignment horizontal="left" vertical="top"/>
    </xf>
    <xf numFmtId="0" fontId="0" fillId="2" borderId="0" xfId="0" applyFont="1" applyFill="1"/>
    <xf numFmtId="166" fontId="6" fillId="2" borderId="0" xfId="0" applyNumberFormat="1" applyFont="1" applyFill="1" applyBorder="1" applyAlignment="1">
      <alignment vertical="top"/>
    </xf>
    <xf numFmtId="0" fontId="6" fillId="2" borderId="0" xfId="0" applyFont="1" applyFill="1" applyBorder="1" applyAlignment="1">
      <alignment horizontal="left"/>
    </xf>
    <xf numFmtId="166" fontId="6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left" wrapText="1"/>
    </xf>
    <xf numFmtId="4" fontId="6" fillId="2" borderId="0" xfId="0" applyNumberFormat="1" applyFont="1" applyFill="1" applyBorder="1" applyAlignment="1"/>
    <xf numFmtId="3" fontId="5" fillId="2" borderId="0" xfId="0" applyNumberFormat="1" applyFont="1" applyFill="1" applyAlignment="1">
      <alignment vertical="top"/>
    </xf>
    <xf numFmtId="3" fontId="6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top"/>
    </xf>
    <xf numFmtId="0" fontId="0" fillId="2" borderId="0" xfId="0" applyFont="1" applyFill="1" applyAlignment="1">
      <alignment horizontal="left" vertical="top"/>
    </xf>
    <xf numFmtId="0" fontId="10" fillId="2" borderId="0" xfId="0" applyFont="1" applyFill="1" applyAlignment="1">
      <alignment vertical="top"/>
    </xf>
    <xf numFmtId="0" fontId="0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left"/>
    </xf>
    <xf numFmtId="165" fontId="5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/>
    </xf>
    <xf numFmtId="3" fontId="4" fillId="2" borderId="0" xfId="0" applyNumberFormat="1" applyFont="1" applyFill="1" applyAlignment="1">
      <alignment horizontal="right" vertical="top"/>
    </xf>
    <xf numFmtId="0" fontId="0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center" vertical="center" wrapText="1"/>
    </xf>
    <xf numFmtId="49" fontId="0" fillId="2" borderId="0" xfId="0" applyNumberFormat="1" applyFont="1" applyFill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0" fillId="2" borderId="0" xfId="0" applyNumberFormat="1" applyFont="1" applyFill="1" applyAlignment="1">
      <alignment horizontal="center" vertical="center" wrapText="1"/>
    </xf>
    <xf numFmtId="0" fontId="6" fillId="2" borderId="1" xfId="3" applyFont="1" applyFill="1" applyBorder="1" applyAlignment="1">
      <alignment vertical="top" wrapText="1"/>
    </xf>
    <xf numFmtId="168" fontId="6" fillId="2" borderId="1" xfId="1" applyNumberFormat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3" fontId="0" fillId="2" borderId="0" xfId="0" applyNumberFormat="1" applyFill="1" applyAlignment="1">
      <alignment horizontal="left" vertical="top"/>
    </xf>
    <xf numFmtId="0" fontId="8" fillId="2" borderId="0" xfId="0" applyFont="1" applyFill="1"/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Alignment="1"/>
    <xf numFmtId="0" fontId="6" fillId="2" borderId="0" xfId="0" applyFont="1" applyFill="1" applyBorder="1" applyAlignment="1"/>
    <xf numFmtId="165" fontId="5" fillId="2" borderId="0" xfId="0" applyNumberFormat="1" applyFont="1" applyFill="1"/>
    <xf numFmtId="0" fontId="10" fillId="2" borderId="0" xfId="0" applyNumberFormat="1" applyFont="1" applyFill="1" applyAlignment="1">
      <alignment vertical="top" wrapText="1"/>
    </xf>
    <xf numFmtId="0" fontId="10" fillId="2" borderId="0" xfId="0" applyFont="1" applyFill="1" applyAlignment="1">
      <alignment vertical="top" wrapText="1"/>
    </xf>
    <xf numFmtId="166" fontId="0" fillId="2" borderId="0" xfId="0" applyNumberFormat="1" applyFont="1" applyFill="1" applyAlignment="1">
      <alignment horizontal="left" vertical="top"/>
    </xf>
    <xf numFmtId="0" fontId="6" fillId="2" borderId="0" xfId="0" applyFont="1" applyFill="1" applyBorder="1" applyAlignment="1">
      <alignment horizontal="left" vertical="top" wrapText="1"/>
    </xf>
    <xf numFmtId="166" fontId="6" fillId="2" borderId="0" xfId="0" applyNumberFormat="1" applyFont="1" applyFill="1" applyBorder="1" applyAlignment="1">
      <alignment horizontal="right" vertical="top"/>
    </xf>
    <xf numFmtId="167" fontId="6" fillId="2" borderId="0" xfId="0" applyNumberFormat="1" applyFont="1" applyFill="1" applyBorder="1" applyAlignment="1">
      <alignment horizontal="right" vertical="top"/>
    </xf>
    <xf numFmtId="4" fontId="6" fillId="3" borderId="1" xfId="0" applyNumberFormat="1" applyFont="1" applyFill="1" applyBorder="1" applyAlignment="1">
      <alignment horizontal="right" vertical="top" wrapText="1"/>
    </xf>
    <xf numFmtId="4" fontId="6" fillId="3" borderId="1" xfId="0" applyNumberFormat="1" applyFont="1" applyFill="1" applyBorder="1" applyAlignment="1" applyProtection="1">
      <alignment horizontal="right" vertical="top"/>
      <protection locked="0"/>
    </xf>
    <xf numFmtId="164" fontId="5" fillId="2" borderId="0" xfId="7" applyFont="1" applyFill="1" applyAlignment="1">
      <alignment vertical="top"/>
    </xf>
    <xf numFmtId="164" fontId="0" fillId="2" borderId="0" xfId="7" applyFont="1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170" fontId="13" fillId="0" borderId="3" xfId="8" applyNumberFormat="1" applyFont="1" applyFill="1" applyBorder="1" applyAlignment="1" applyProtection="1">
      <protection hidden="1"/>
    </xf>
    <xf numFmtId="170" fontId="13" fillId="0" borderId="3" xfId="8" applyNumberFormat="1" applyFont="1" applyFill="1" applyBorder="1" applyAlignment="1" applyProtection="1">
      <alignment horizontal="right"/>
      <protection hidden="1"/>
    </xf>
    <xf numFmtId="4" fontId="5" fillId="2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horizontal="left" vertical="top"/>
    </xf>
    <xf numFmtId="0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6" fillId="2" borderId="1" xfId="2" applyNumberFormat="1" applyFont="1" applyFill="1" applyBorder="1" applyAlignment="1" applyProtection="1">
      <alignment vertical="top" wrapText="1"/>
      <protection hidden="1"/>
    </xf>
    <xf numFmtId="4" fontId="6" fillId="2" borderId="1" xfId="0" applyNumberFormat="1" applyFont="1" applyFill="1" applyBorder="1" applyAlignment="1" applyProtection="1">
      <alignment horizontal="right" vertical="top"/>
      <protection locked="0"/>
    </xf>
    <xf numFmtId="4" fontId="6" fillId="2" borderId="1" xfId="0" applyNumberFormat="1" applyFont="1" applyFill="1" applyBorder="1" applyAlignment="1">
      <alignment horizontal="right" vertical="top" wrapText="1"/>
    </xf>
    <xf numFmtId="4" fontId="6" fillId="2" borderId="2" xfId="0" applyNumberFormat="1" applyFont="1" applyFill="1" applyBorder="1" applyAlignment="1" applyProtection="1">
      <alignment horizontal="right" vertical="top"/>
      <protection locked="0"/>
    </xf>
    <xf numFmtId="166" fontId="6" fillId="2" borderId="1" xfId="0" applyNumberFormat="1" applyFont="1" applyFill="1" applyBorder="1" applyAlignment="1">
      <alignment horizontal="right" vertical="top"/>
    </xf>
    <xf numFmtId="0" fontId="15" fillId="0" borderId="0" xfId="0" applyFont="1"/>
    <xf numFmtId="166" fontId="14" fillId="4" borderId="4" xfId="0" applyNumberFormat="1" applyFont="1" applyFill="1" applyBorder="1" applyAlignment="1">
      <alignment horizontal="right" vertical="top" wrapText="1"/>
    </xf>
    <xf numFmtId="170" fontId="16" fillId="0" borderId="3" xfId="0" applyNumberFormat="1" applyFont="1" applyFill="1" applyBorder="1" applyAlignment="1" applyProtection="1">
      <alignment horizontal="right"/>
      <protection hidden="1"/>
    </xf>
    <xf numFmtId="167" fontId="6" fillId="2" borderId="1" xfId="0" applyNumberFormat="1" applyFont="1" applyFill="1" applyBorder="1" applyAlignment="1">
      <alignment horizontal="right" vertical="top"/>
    </xf>
    <xf numFmtId="169" fontId="6" fillId="2" borderId="1" xfId="1" applyNumberFormat="1" applyFont="1" applyFill="1" applyBorder="1" applyAlignment="1" applyProtection="1">
      <alignment horizontal="right" vertical="top"/>
      <protection hidden="1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/>
    </xf>
    <xf numFmtId="3" fontId="4" fillId="2" borderId="0" xfId="0" applyNumberFormat="1" applyFont="1" applyFill="1" applyAlignment="1">
      <alignment horizontal="left" vertical="top"/>
    </xf>
  </cellXfs>
  <cellStyles count="9">
    <cellStyle name="Обычный" xfId="0" builtinId="0"/>
    <cellStyle name="Обычный 2" xfId="1"/>
    <cellStyle name="Обычный 2 2" xfId="6"/>
    <cellStyle name="Обычный 2 4" xfId="3"/>
    <cellStyle name="Обычный 3" xfId="4"/>
    <cellStyle name="Обычный 4" xfId="5"/>
    <cellStyle name="Обычный 5" xfId="8"/>
    <cellStyle name="Обычный_tmp" xfId="2"/>
    <cellStyle name="Финансовый" xfId="7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128"/>
  <sheetViews>
    <sheetView tabSelected="1" view="pageBreakPreview" topLeftCell="A22" zoomScale="90" zoomScaleSheetLayoutView="90" workbookViewId="0">
      <selection activeCell="B28" sqref="B28"/>
    </sheetView>
  </sheetViews>
  <sheetFormatPr defaultRowHeight="15"/>
  <cols>
    <col min="1" max="1" width="16.7109375" style="13" customWidth="1"/>
    <col min="2" max="2" width="50.85546875" style="14" customWidth="1"/>
    <col min="3" max="3" width="14.140625" style="13" hidden="1" customWidth="1"/>
    <col min="4" max="5" width="16.7109375" style="8" customWidth="1"/>
    <col min="6" max="6" width="15.5703125" style="8" customWidth="1"/>
    <col min="7" max="7" width="12.140625" style="8" customWidth="1"/>
    <col min="8" max="8" width="13.5703125" style="38" bestFit="1" customWidth="1"/>
    <col min="9" max="16384" width="9.140625" style="2"/>
  </cols>
  <sheetData>
    <row r="1" spans="1:8" ht="15.75">
      <c r="C1" s="15"/>
      <c r="E1" s="68" t="s">
        <v>209</v>
      </c>
      <c r="F1" s="68"/>
      <c r="G1" s="68"/>
      <c r="H1" s="16"/>
    </row>
    <row r="2" spans="1:8" ht="15.75">
      <c r="C2" s="15"/>
      <c r="E2" s="68" t="s">
        <v>208</v>
      </c>
      <c r="F2" s="68"/>
      <c r="G2" s="68"/>
      <c r="H2" s="16"/>
    </row>
    <row r="3" spans="1:8" ht="15.75">
      <c r="C3" s="15"/>
      <c r="E3" s="68" t="s">
        <v>210</v>
      </c>
      <c r="F3" s="68"/>
      <c r="G3" s="68"/>
      <c r="H3" s="16"/>
    </row>
    <row r="4" spans="1:8" ht="15.75">
      <c r="C4" s="15"/>
      <c r="E4" s="69" t="s">
        <v>211</v>
      </c>
      <c r="F4" s="69"/>
      <c r="G4" s="69"/>
      <c r="H4" s="16"/>
    </row>
    <row r="5" spans="1:8" ht="15.75">
      <c r="C5" s="15"/>
      <c r="E5" s="69" t="s">
        <v>212</v>
      </c>
      <c r="F5" s="69"/>
      <c r="G5" s="69"/>
      <c r="H5" s="17"/>
    </row>
    <row r="6" spans="1:8" ht="15.75">
      <c r="C6" s="15"/>
      <c r="E6" s="53"/>
      <c r="F6" s="53"/>
      <c r="G6" s="53"/>
      <c r="H6" s="17"/>
    </row>
    <row r="7" spans="1:8" ht="15.75">
      <c r="B7" s="67" t="s">
        <v>1</v>
      </c>
      <c r="C7" s="67"/>
      <c r="D7" s="67"/>
      <c r="E7" s="67"/>
      <c r="F7" s="67"/>
      <c r="G7" s="67"/>
      <c r="H7" s="18"/>
    </row>
    <row r="8" spans="1:8" ht="15.75">
      <c r="B8" s="67" t="s">
        <v>2</v>
      </c>
      <c r="C8" s="67"/>
      <c r="D8" s="67"/>
      <c r="E8" s="67"/>
      <c r="F8" s="67"/>
      <c r="G8" s="67"/>
      <c r="H8" s="18"/>
    </row>
    <row r="9" spans="1:8" ht="15.75">
      <c r="B9" s="67" t="s">
        <v>213</v>
      </c>
      <c r="C9" s="67"/>
      <c r="D9" s="67"/>
      <c r="E9" s="67"/>
      <c r="F9" s="67"/>
      <c r="G9" s="67"/>
      <c r="H9" s="18"/>
    </row>
    <row r="10" spans="1:8" ht="15.75">
      <c r="G10" s="19" t="s">
        <v>4</v>
      </c>
      <c r="H10" s="2"/>
    </row>
    <row r="11" spans="1:8" s="23" customFormat="1" ht="45">
      <c r="A11" s="20"/>
      <c r="B11" s="21" t="s">
        <v>0</v>
      </c>
      <c r="C11" s="11" t="s">
        <v>6</v>
      </c>
      <c r="D11" s="9" t="s">
        <v>107</v>
      </c>
      <c r="E11" s="9" t="s">
        <v>214</v>
      </c>
      <c r="F11" s="9" t="s">
        <v>5</v>
      </c>
      <c r="G11" s="22" t="s">
        <v>215</v>
      </c>
    </row>
    <row r="12" spans="1:8" s="26" customFormat="1" ht="15.75" customHeight="1">
      <c r="A12" s="24"/>
      <c r="B12" s="10">
        <v>1</v>
      </c>
      <c r="C12" s="25"/>
      <c r="D12" s="10" t="s">
        <v>81</v>
      </c>
      <c r="E12" s="10" t="s">
        <v>216</v>
      </c>
      <c r="F12" s="10" t="s">
        <v>82</v>
      </c>
      <c r="G12" s="10" t="s">
        <v>83</v>
      </c>
    </row>
    <row r="13" spans="1:8" ht="75.75" customHeight="1">
      <c r="A13" s="1"/>
      <c r="B13" s="32" t="s">
        <v>142</v>
      </c>
      <c r="C13" s="11" t="s">
        <v>140</v>
      </c>
      <c r="D13" s="58">
        <v>316837.02</v>
      </c>
      <c r="E13" s="57">
        <v>305201.76</v>
      </c>
      <c r="F13" s="60">
        <f>ROUND(D13-E13,2)</f>
        <v>11635.26</v>
      </c>
      <c r="G13" s="64">
        <f>ROUND(E13/D13*100,1)</f>
        <v>96.3</v>
      </c>
      <c r="H13" s="48">
        <f>SUM(D13-E13)</f>
        <v>11635.260000000009</v>
      </c>
    </row>
    <row r="14" spans="1:8" ht="91.5" customHeight="1">
      <c r="A14" s="1"/>
      <c r="B14" s="32" t="s">
        <v>141</v>
      </c>
      <c r="C14" s="11" t="s">
        <v>140</v>
      </c>
      <c r="D14" s="58">
        <v>2880.32</v>
      </c>
      <c r="E14" s="57">
        <v>2774.54</v>
      </c>
      <c r="F14" s="60">
        <f t="shared" ref="F14:F76" si="0">ROUND(D14-E14,2)</f>
        <v>105.78</v>
      </c>
      <c r="G14" s="64">
        <f t="shared" ref="G14:G76" si="1">ROUND(E14/D14*100,1)</f>
        <v>96.3</v>
      </c>
      <c r="H14" s="48">
        <f>SUM(D14-E14)</f>
        <v>105.7800000000002</v>
      </c>
    </row>
    <row r="15" spans="1:8" ht="45">
      <c r="A15" s="1"/>
      <c r="B15" s="27" t="s">
        <v>194</v>
      </c>
      <c r="C15" s="11" t="s">
        <v>170</v>
      </c>
      <c r="D15" s="58">
        <v>9236.2999999999993</v>
      </c>
      <c r="E15" s="57">
        <v>9236.2999999999993</v>
      </c>
      <c r="F15" s="60">
        <f t="shared" si="0"/>
        <v>0</v>
      </c>
      <c r="G15" s="64">
        <f t="shared" si="1"/>
        <v>100</v>
      </c>
      <c r="H15" s="48"/>
    </row>
    <row r="16" spans="1:8" ht="45" customHeight="1">
      <c r="A16" s="1" t="s">
        <v>124</v>
      </c>
      <c r="B16" s="27" t="s">
        <v>189</v>
      </c>
      <c r="C16" s="11" t="s">
        <v>170</v>
      </c>
      <c r="D16" s="58">
        <v>589.52</v>
      </c>
      <c r="E16" s="57">
        <v>589.52</v>
      </c>
      <c r="F16" s="60">
        <f t="shared" si="0"/>
        <v>0</v>
      </c>
      <c r="G16" s="64">
        <f t="shared" si="1"/>
        <v>100</v>
      </c>
      <c r="H16" s="48">
        <f t="shared" ref="H16:H34" si="2">SUM(D16-E16)</f>
        <v>0</v>
      </c>
    </row>
    <row r="17" spans="1:11" ht="75.75" customHeight="1">
      <c r="A17" s="1">
        <v>50840</v>
      </c>
      <c r="B17" s="54" t="s">
        <v>78</v>
      </c>
      <c r="C17" s="11" t="s">
        <v>109</v>
      </c>
      <c r="D17" s="58">
        <v>171033</v>
      </c>
      <c r="E17" s="58">
        <v>171033</v>
      </c>
      <c r="F17" s="60">
        <f t="shared" si="0"/>
        <v>0</v>
      </c>
      <c r="G17" s="64">
        <f t="shared" si="1"/>
        <v>100</v>
      </c>
      <c r="H17" s="48">
        <f t="shared" si="2"/>
        <v>0</v>
      </c>
    </row>
    <row r="18" spans="1:11" ht="76.5" customHeight="1">
      <c r="A18" s="1">
        <v>50840</v>
      </c>
      <c r="B18" s="54" t="s">
        <v>79</v>
      </c>
      <c r="C18" s="11" t="s">
        <v>109</v>
      </c>
      <c r="D18" s="58">
        <v>10917</v>
      </c>
      <c r="E18" s="58">
        <v>10917</v>
      </c>
      <c r="F18" s="60">
        <f t="shared" si="0"/>
        <v>0</v>
      </c>
      <c r="G18" s="64">
        <f t="shared" si="1"/>
        <v>100</v>
      </c>
      <c r="H18" s="48">
        <f t="shared" si="2"/>
        <v>0</v>
      </c>
    </row>
    <row r="19" spans="1:11" ht="61.5" customHeight="1">
      <c r="A19" s="1"/>
      <c r="B19" s="32" t="s">
        <v>164</v>
      </c>
      <c r="C19" s="11" t="s">
        <v>163</v>
      </c>
      <c r="D19" s="58">
        <v>175.98</v>
      </c>
      <c r="E19" s="57">
        <v>4.87</v>
      </c>
      <c r="F19" s="60">
        <f t="shared" si="0"/>
        <v>171.11</v>
      </c>
      <c r="G19" s="64">
        <f t="shared" si="1"/>
        <v>2.8</v>
      </c>
      <c r="H19" s="48">
        <f t="shared" si="2"/>
        <v>171.10999999999999</v>
      </c>
    </row>
    <row r="20" spans="1:11" ht="33.75" customHeight="1">
      <c r="A20" s="1" t="s">
        <v>32</v>
      </c>
      <c r="B20" s="55" t="s">
        <v>33</v>
      </c>
      <c r="C20" s="11" t="s">
        <v>118</v>
      </c>
      <c r="D20" s="58">
        <v>19205.63</v>
      </c>
      <c r="E20" s="58">
        <v>19148.009999999998</v>
      </c>
      <c r="F20" s="60">
        <f t="shared" si="0"/>
        <v>57.62</v>
      </c>
      <c r="G20" s="64">
        <f t="shared" si="1"/>
        <v>99.7</v>
      </c>
      <c r="H20" s="48">
        <f t="shared" si="2"/>
        <v>57.620000000002619</v>
      </c>
    </row>
    <row r="21" spans="1:11" ht="77.25" customHeight="1">
      <c r="A21" s="1">
        <v>51590</v>
      </c>
      <c r="B21" s="28" t="s">
        <v>167</v>
      </c>
      <c r="C21" s="11" t="s">
        <v>179</v>
      </c>
      <c r="D21" s="65">
        <v>456507.96</v>
      </c>
      <c r="E21" s="57">
        <v>456507.96</v>
      </c>
      <c r="F21" s="60">
        <f t="shared" si="0"/>
        <v>0</v>
      </c>
      <c r="G21" s="64">
        <f t="shared" si="1"/>
        <v>100</v>
      </c>
      <c r="H21" s="48">
        <f t="shared" si="2"/>
        <v>0</v>
      </c>
      <c r="I21" s="29"/>
    </row>
    <row r="22" spans="1:11" s="23" customFormat="1" ht="90" customHeight="1">
      <c r="A22" s="30">
        <v>51590</v>
      </c>
      <c r="B22" s="28" t="s">
        <v>113</v>
      </c>
      <c r="C22" s="11" t="s">
        <v>179</v>
      </c>
      <c r="D22" s="58">
        <v>29138.81</v>
      </c>
      <c r="E22" s="57">
        <v>29138.81</v>
      </c>
      <c r="F22" s="60">
        <f t="shared" si="0"/>
        <v>0</v>
      </c>
      <c r="G22" s="64">
        <f t="shared" si="1"/>
        <v>100</v>
      </c>
      <c r="H22" s="48">
        <f t="shared" si="2"/>
        <v>0</v>
      </c>
      <c r="I22" s="31"/>
    </row>
    <row r="23" spans="1:11" ht="31.5" customHeight="1">
      <c r="A23" s="1">
        <v>52500</v>
      </c>
      <c r="B23" s="54" t="s">
        <v>73</v>
      </c>
      <c r="C23" s="11" t="s">
        <v>121</v>
      </c>
      <c r="D23" s="58">
        <v>411870.59</v>
      </c>
      <c r="E23" s="57">
        <v>411870.59</v>
      </c>
      <c r="F23" s="60">
        <f t="shared" si="0"/>
        <v>0</v>
      </c>
      <c r="G23" s="64">
        <f t="shared" si="1"/>
        <v>100</v>
      </c>
      <c r="H23" s="48">
        <f t="shared" si="2"/>
        <v>0</v>
      </c>
      <c r="J23" s="45">
        <v>312343.19</v>
      </c>
      <c r="K23" s="46">
        <v>312343.19189000002</v>
      </c>
    </row>
    <row r="24" spans="1:11" ht="92.25" customHeight="1">
      <c r="A24" s="1" t="s">
        <v>34</v>
      </c>
      <c r="B24" s="54" t="s">
        <v>35</v>
      </c>
      <c r="C24" s="11" t="s">
        <v>120</v>
      </c>
      <c r="D24" s="58">
        <v>87.9</v>
      </c>
      <c r="E24" s="58">
        <v>87.9</v>
      </c>
      <c r="F24" s="60">
        <f t="shared" si="0"/>
        <v>0</v>
      </c>
      <c r="G24" s="64">
        <f t="shared" si="1"/>
        <v>100</v>
      </c>
      <c r="H24" s="48">
        <f t="shared" si="2"/>
        <v>0</v>
      </c>
    </row>
    <row r="25" spans="1:11" ht="63" customHeight="1">
      <c r="A25" s="1"/>
      <c r="B25" s="32" t="s">
        <v>158</v>
      </c>
      <c r="C25" s="11" t="s">
        <v>156</v>
      </c>
      <c r="D25" s="58">
        <v>13854.15</v>
      </c>
      <c r="E25" s="57">
        <v>13854.15</v>
      </c>
      <c r="F25" s="60">
        <f t="shared" si="0"/>
        <v>0</v>
      </c>
      <c r="G25" s="64">
        <f t="shared" si="1"/>
        <v>100</v>
      </c>
      <c r="H25" s="48">
        <f t="shared" si="2"/>
        <v>0</v>
      </c>
      <c r="J25" s="45">
        <v>85.71</v>
      </c>
      <c r="K25" s="46">
        <v>70.400190000000009</v>
      </c>
    </row>
    <row r="26" spans="1:11" ht="60.75" customHeight="1">
      <c r="A26" s="1"/>
      <c r="B26" s="32" t="s">
        <v>157</v>
      </c>
      <c r="C26" s="11" t="s">
        <v>156</v>
      </c>
      <c r="D26" s="58">
        <v>884.31</v>
      </c>
      <c r="E26" s="57">
        <v>884.31</v>
      </c>
      <c r="F26" s="60">
        <f t="shared" si="0"/>
        <v>0</v>
      </c>
      <c r="G26" s="64">
        <f t="shared" si="1"/>
        <v>100</v>
      </c>
      <c r="H26" s="48">
        <f t="shared" si="2"/>
        <v>0</v>
      </c>
    </row>
    <row r="27" spans="1:11" s="23" customFormat="1" ht="45">
      <c r="A27" s="30"/>
      <c r="B27" s="28" t="s">
        <v>191</v>
      </c>
      <c r="C27" s="11" t="s">
        <v>177</v>
      </c>
      <c r="D27" s="58">
        <v>211827.4</v>
      </c>
      <c r="E27" s="57">
        <v>211827.4</v>
      </c>
      <c r="F27" s="60">
        <f t="shared" si="0"/>
        <v>0</v>
      </c>
      <c r="G27" s="64">
        <f t="shared" si="1"/>
        <v>100</v>
      </c>
      <c r="H27" s="48">
        <f t="shared" si="2"/>
        <v>0</v>
      </c>
      <c r="I27" s="31"/>
    </row>
    <row r="28" spans="1:11" s="23" customFormat="1" ht="45">
      <c r="A28" s="30"/>
      <c r="B28" s="28" t="s">
        <v>192</v>
      </c>
      <c r="C28" s="11" t="s">
        <v>177</v>
      </c>
      <c r="D28" s="58">
        <v>13520.9</v>
      </c>
      <c r="E28" s="57">
        <v>13520.9</v>
      </c>
      <c r="F28" s="60">
        <f t="shared" si="0"/>
        <v>0</v>
      </c>
      <c r="G28" s="64">
        <f t="shared" si="1"/>
        <v>100</v>
      </c>
      <c r="H28" s="48">
        <f t="shared" si="2"/>
        <v>0</v>
      </c>
      <c r="I28" s="31"/>
    </row>
    <row r="29" spans="1:11" s="23" customFormat="1" ht="45.75" customHeight="1">
      <c r="A29" s="30"/>
      <c r="B29" s="28" t="s">
        <v>193</v>
      </c>
      <c r="C29" s="11" t="s">
        <v>190</v>
      </c>
      <c r="D29" s="58">
        <v>570592.4</v>
      </c>
      <c r="E29" s="57">
        <v>569754.75</v>
      </c>
      <c r="F29" s="60">
        <f t="shared" si="0"/>
        <v>837.65</v>
      </c>
      <c r="G29" s="64">
        <f t="shared" si="1"/>
        <v>99.9</v>
      </c>
      <c r="H29" s="48">
        <f t="shared" si="2"/>
        <v>837.65000000002328</v>
      </c>
      <c r="I29" s="31"/>
    </row>
    <row r="30" spans="1:11" s="23" customFormat="1" ht="60">
      <c r="A30" s="30"/>
      <c r="B30" s="28" t="s">
        <v>197</v>
      </c>
      <c r="C30" s="11" t="s">
        <v>190</v>
      </c>
      <c r="D30" s="58">
        <v>36741.33</v>
      </c>
      <c r="E30" s="57">
        <v>36367.33</v>
      </c>
      <c r="F30" s="60">
        <f t="shared" si="0"/>
        <v>374</v>
      </c>
      <c r="G30" s="64">
        <f t="shared" si="1"/>
        <v>99</v>
      </c>
      <c r="H30" s="48">
        <f t="shared" si="2"/>
        <v>374</v>
      </c>
      <c r="I30" s="31"/>
    </row>
    <row r="31" spans="1:11" s="23" customFormat="1" ht="65.25" customHeight="1">
      <c r="A31" s="30"/>
      <c r="B31" s="28" t="s">
        <v>199</v>
      </c>
      <c r="C31" s="11" t="s">
        <v>198</v>
      </c>
      <c r="D31" s="58">
        <v>47861.52</v>
      </c>
      <c r="E31" s="57">
        <v>45381.78</v>
      </c>
      <c r="F31" s="60">
        <f t="shared" si="0"/>
        <v>2479.7399999999998</v>
      </c>
      <c r="G31" s="64">
        <f t="shared" si="1"/>
        <v>94.8</v>
      </c>
      <c r="H31" s="48">
        <f t="shared" si="2"/>
        <v>2479.739999999998</v>
      </c>
      <c r="I31" s="31"/>
    </row>
    <row r="32" spans="1:11" ht="78" customHeight="1">
      <c r="A32" s="1"/>
      <c r="B32" s="56" t="s">
        <v>207</v>
      </c>
      <c r="C32" s="11" t="s">
        <v>206</v>
      </c>
      <c r="D32" s="58">
        <v>86650.02</v>
      </c>
      <c r="E32" s="58">
        <v>74351.88</v>
      </c>
      <c r="F32" s="60">
        <f>ROUND(D32-E32,2)</f>
        <v>12298.14</v>
      </c>
      <c r="G32" s="64">
        <f>ROUND(E32/D32*100,1)</f>
        <v>85.8</v>
      </c>
      <c r="H32" s="48"/>
    </row>
    <row r="33" spans="1:8" ht="75.75" customHeight="1">
      <c r="A33" s="1"/>
      <c r="B33" s="56" t="s">
        <v>205</v>
      </c>
      <c r="C33" s="11" t="s">
        <v>206</v>
      </c>
      <c r="D33" s="58">
        <v>5530.85</v>
      </c>
      <c r="E33" s="58">
        <v>4745.8599999999997</v>
      </c>
      <c r="F33" s="60">
        <f>ROUND(D33-E33,2)</f>
        <v>784.99</v>
      </c>
      <c r="G33" s="64">
        <f>ROUND(E33/D33*100,1)</f>
        <v>85.8</v>
      </c>
      <c r="H33" s="49"/>
    </row>
    <row r="34" spans="1:8" ht="92.25" customHeight="1">
      <c r="A34" s="1" t="s">
        <v>46</v>
      </c>
      <c r="B34" s="54" t="s">
        <v>47</v>
      </c>
      <c r="C34" s="11" t="s">
        <v>119</v>
      </c>
      <c r="D34" s="58">
        <v>185954.53</v>
      </c>
      <c r="E34" s="58">
        <v>167444.35</v>
      </c>
      <c r="F34" s="60">
        <f t="shared" si="0"/>
        <v>18510.18</v>
      </c>
      <c r="G34" s="64">
        <f t="shared" si="1"/>
        <v>90</v>
      </c>
      <c r="H34" s="48">
        <f t="shared" si="2"/>
        <v>18510.179999999993</v>
      </c>
    </row>
    <row r="35" spans="1:8" ht="123.75" customHeight="1">
      <c r="A35" s="1"/>
      <c r="B35" s="54" t="s">
        <v>195</v>
      </c>
      <c r="C35" s="11" t="s">
        <v>196</v>
      </c>
      <c r="D35" s="65">
        <v>40052.54</v>
      </c>
      <c r="E35" s="58">
        <v>40052.519999999997</v>
      </c>
      <c r="F35" s="60">
        <f t="shared" si="0"/>
        <v>0.02</v>
      </c>
      <c r="G35" s="64">
        <f t="shared" si="1"/>
        <v>100</v>
      </c>
      <c r="H35" s="48"/>
    </row>
    <row r="36" spans="1:8" ht="45" customHeight="1">
      <c r="A36" s="1"/>
      <c r="B36" s="27" t="s">
        <v>136</v>
      </c>
      <c r="C36" s="11" t="s">
        <v>135</v>
      </c>
      <c r="D36" s="58">
        <v>164168.74</v>
      </c>
      <c r="E36" s="57">
        <v>164168.74</v>
      </c>
      <c r="F36" s="60">
        <f t="shared" si="0"/>
        <v>0</v>
      </c>
      <c r="G36" s="64">
        <f t="shared" si="1"/>
        <v>100</v>
      </c>
      <c r="H36" s="48">
        <f t="shared" ref="H36:H68" si="3">SUM(D36-E36)</f>
        <v>0</v>
      </c>
    </row>
    <row r="37" spans="1:8" ht="75">
      <c r="A37" s="1"/>
      <c r="B37" s="32" t="s">
        <v>204</v>
      </c>
      <c r="C37" s="11" t="s">
        <v>223</v>
      </c>
      <c r="D37" s="58">
        <v>19980</v>
      </c>
      <c r="E37" s="58">
        <v>19980</v>
      </c>
      <c r="F37" s="60">
        <f>ROUND(D37-E37,2)</f>
        <v>0</v>
      </c>
      <c r="G37" s="64">
        <f>ROUND(E37/D37*100,1)</f>
        <v>100</v>
      </c>
      <c r="H37" s="48"/>
    </row>
    <row r="38" spans="1:8" ht="21.75" customHeight="1">
      <c r="A38" s="1"/>
      <c r="B38" s="32" t="s">
        <v>202</v>
      </c>
      <c r="C38" s="11" t="s">
        <v>203</v>
      </c>
      <c r="D38" s="58">
        <v>5000</v>
      </c>
      <c r="E38" s="58">
        <v>5000</v>
      </c>
      <c r="F38" s="60">
        <f>ROUND(D38-E38,2)</f>
        <v>0</v>
      </c>
      <c r="G38" s="64">
        <f>ROUND(E38/D38*100,1)</f>
        <v>100</v>
      </c>
      <c r="H38" s="48"/>
    </row>
    <row r="39" spans="1:8" ht="62.25" customHeight="1">
      <c r="A39" s="1" t="s">
        <v>99</v>
      </c>
      <c r="B39" s="54" t="s">
        <v>76</v>
      </c>
      <c r="C39" s="11" t="s">
        <v>110</v>
      </c>
      <c r="D39" s="65">
        <v>3892.54</v>
      </c>
      <c r="E39" s="58">
        <v>3892.54</v>
      </c>
      <c r="F39" s="60">
        <f t="shared" si="0"/>
        <v>0</v>
      </c>
      <c r="G39" s="64">
        <f t="shared" si="1"/>
        <v>100</v>
      </c>
      <c r="H39" s="48">
        <f t="shared" si="3"/>
        <v>0</v>
      </c>
    </row>
    <row r="40" spans="1:8" ht="62.25" customHeight="1">
      <c r="A40" s="1" t="s">
        <v>99</v>
      </c>
      <c r="B40" s="54" t="s">
        <v>77</v>
      </c>
      <c r="C40" s="11" t="s">
        <v>110</v>
      </c>
      <c r="D40" s="58">
        <v>248.46</v>
      </c>
      <c r="E40" s="58">
        <v>248.46</v>
      </c>
      <c r="F40" s="60">
        <f t="shared" si="0"/>
        <v>0</v>
      </c>
      <c r="G40" s="64">
        <f t="shared" si="1"/>
        <v>100</v>
      </c>
      <c r="H40" s="48">
        <f t="shared" si="3"/>
        <v>0</v>
      </c>
    </row>
    <row r="41" spans="1:8" ht="45.75" customHeight="1">
      <c r="A41" s="1"/>
      <c r="B41" s="32" t="s">
        <v>145</v>
      </c>
      <c r="C41" s="11" t="s">
        <v>143</v>
      </c>
      <c r="D41" s="58">
        <v>4484.57</v>
      </c>
      <c r="E41" s="57">
        <v>4484.57</v>
      </c>
      <c r="F41" s="60">
        <f t="shared" si="0"/>
        <v>0</v>
      </c>
      <c r="G41" s="64">
        <f t="shared" si="1"/>
        <v>100</v>
      </c>
      <c r="H41" s="48">
        <f t="shared" si="3"/>
        <v>0</v>
      </c>
    </row>
    <row r="42" spans="1:8" ht="45" customHeight="1">
      <c r="A42" s="1"/>
      <c r="B42" s="32" t="s">
        <v>144</v>
      </c>
      <c r="C42" s="11" t="s">
        <v>143</v>
      </c>
      <c r="D42" s="58">
        <v>874.57</v>
      </c>
      <c r="E42" s="57">
        <v>874.57</v>
      </c>
      <c r="F42" s="60">
        <f t="shared" si="0"/>
        <v>0</v>
      </c>
      <c r="G42" s="64">
        <f t="shared" si="1"/>
        <v>100</v>
      </c>
      <c r="H42" s="48">
        <f t="shared" si="3"/>
        <v>0</v>
      </c>
    </row>
    <row r="43" spans="1:8" s="23" customFormat="1" ht="109.5" customHeight="1">
      <c r="A43" s="30"/>
      <c r="B43" s="27" t="s">
        <v>116</v>
      </c>
      <c r="C43" s="11" t="s">
        <v>111</v>
      </c>
      <c r="D43" s="58">
        <v>6711.13</v>
      </c>
      <c r="E43" s="57">
        <v>6711.13</v>
      </c>
      <c r="F43" s="60">
        <f t="shared" si="0"/>
        <v>0</v>
      </c>
      <c r="G43" s="64">
        <f t="shared" si="1"/>
        <v>100</v>
      </c>
      <c r="H43" s="48">
        <f t="shared" si="3"/>
        <v>0</v>
      </c>
    </row>
    <row r="44" spans="1:8" s="23" customFormat="1" ht="105.75" customHeight="1">
      <c r="A44" s="30"/>
      <c r="B44" s="27" t="s">
        <v>117</v>
      </c>
      <c r="C44" s="11" t="s">
        <v>111</v>
      </c>
      <c r="D44" s="58">
        <v>428.37</v>
      </c>
      <c r="E44" s="57">
        <v>428.37</v>
      </c>
      <c r="F44" s="60">
        <f t="shared" si="0"/>
        <v>0</v>
      </c>
      <c r="G44" s="64">
        <f t="shared" si="1"/>
        <v>100</v>
      </c>
      <c r="H44" s="48">
        <f t="shared" si="3"/>
        <v>0</v>
      </c>
    </row>
    <row r="45" spans="1:8" ht="36" customHeight="1">
      <c r="A45" s="1" t="s">
        <v>100</v>
      </c>
      <c r="B45" s="27" t="s">
        <v>103</v>
      </c>
      <c r="C45" s="11" t="s">
        <v>112</v>
      </c>
      <c r="D45" s="58">
        <v>427987.06</v>
      </c>
      <c r="E45" s="57">
        <v>427987.06</v>
      </c>
      <c r="F45" s="60">
        <f t="shared" si="0"/>
        <v>0</v>
      </c>
      <c r="G45" s="64">
        <f t="shared" si="1"/>
        <v>100</v>
      </c>
      <c r="H45" s="48">
        <f t="shared" si="3"/>
        <v>0</v>
      </c>
    </row>
    <row r="46" spans="1:8" ht="48" customHeight="1">
      <c r="A46" s="1"/>
      <c r="B46" s="27" t="s">
        <v>104</v>
      </c>
      <c r="C46" s="11" t="s">
        <v>112</v>
      </c>
      <c r="D46" s="58">
        <f>E46</f>
        <v>19395.34</v>
      </c>
      <c r="E46" s="57">
        <v>19395.34</v>
      </c>
      <c r="F46" s="60">
        <f t="shared" si="0"/>
        <v>0</v>
      </c>
      <c r="G46" s="64">
        <f t="shared" si="1"/>
        <v>100</v>
      </c>
      <c r="H46" s="48">
        <f t="shared" si="3"/>
        <v>0</v>
      </c>
    </row>
    <row r="47" spans="1:8" ht="30">
      <c r="A47" s="1"/>
      <c r="B47" s="27" t="s">
        <v>122</v>
      </c>
      <c r="C47" s="11" t="s">
        <v>123</v>
      </c>
      <c r="D47" s="58">
        <v>446511.15</v>
      </c>
      <c r="E47" s="57">
        <v>446498.69</v>
      </c>
      <c r="F47" s="60">
        <f t="shared" si="0"/>
        <v>12.46</v>
      </c>
      <c r="G47" s="64">
        <f t="shared" si="1"/>
        <v>100</v>
      </c>
      <c r="H47" s="48">
        <f t="shared" si="3"/>
        <v>12.460000000020955</v>
      </c>
    </row>
    <row r="48" spans="1:8" ht="45">
      <c r="A48" s="1"/>
      <c r="B48" s="27" t="s">
        <v>221</v>
      </c>
      <c r="C48" s="11" t="s">
        <v>222</v>
      </c>
      <c r="D48" s="58">
        <v>198088.58</v>
      </c>
      <c r="E48" s="57">
        <v>196271.64</v>
      </c>
      <c r="F48" s="60">
        <f t="shared" si="0"/>
        <v>1816.94</v>
      </c>
      <c r="G48" s="64">
        <f t="shared" si="1"/>
        <v>99.1</v>
      </c>
      <c r="H48" s="48">
        <f t="shared" si="3"/>
        <v>1816.9399999999732</v>
      </c>
    </row>
    <row r="49" spans="1:9" ht="45">
      <c r="A49" s="1"/>
      <c r="B49" s="32" t="s">
        <v>80</v>
      </c>
      <c r="C49" s="11" t="s">
        <v>180</v>
      </c>
      <c r="D49" s="58">
        <v>28512.55</v>
      </c>
      <c r="E49" s="58">
        <v>28512.55</v>
      </c>
      <c r="F49" s="60">
        <f t="shared" si="0"/>
        <v>0</v>
      </c>
      <c r="G49" s="64">
        <f t="shared" si="1"/>
        <v>100</v>
      </c>
      <c r="H49" s="48">
        <f t="shared" si="3"/>
        <v>0</v>
      </c>
    </row>
    <row r="50" spans="1:9" s="23" customFormat="1" ht="62.25" customHeight="1">
      <c r="A50" s="33"/>
      <c r="B50" s="32" t="s">
        <v>9</v>
      </c>
      <c r="C50" s="11" t="s">
        <v>108</v>
      </c>
      <c r="D50" s="57">
        <v>254797.89</v>
      </c>
      <c r="E50" s="57">
        <v>238351.11</v>
      </c>
      <c r="F50" s="60">
        <f t="shared" si="0"/>
        <v>16446.78</v>
      </c>
      <c r="G50" s="64">
        <f t="shared" si="1"/>
        <v>93.5</v>
      </c>
      <c r="H50" s="48">
        <f t="shared" si="3"/>
        <v>16446.780000000028</v>
      </c>
    </row>
    <row r="51" spans="1:9" ht="32.25" customHeight="1">
      <c r="A51" s="1"/>
      <c r="B51" s="27" t="s">
        <v>132</v>
      </c>
      <c r="C51" s="11" t="s">
        <v>219</v>
      </c>
      <c r="D51" s="58">
        <v>222809.86</v>
      </c>
      <c r="E51" s="57">
        <v>136584.46</v>
      </c>
      <c r="F51" s="60">
        <f t="shared" si="0"/>
        <v>86225.4</v>
      </c>
      <c r="G51" s="64">
        <f t="shared" si="1"/>
        <v>61.3</v>
      </c>
      <c r="H51" s="48">
        <f t="shared" si="3"/>
        <v>86225.4</v>
      </c>
      <c r="I51" s="29" t="s">
        <v>220</v>
      </c>
    </row>
    <row r="52" spans="1:9" ht="92.25" customHeight="1">
      <c r="A52" s="1"/>
      <c r="B52" s="32" t="s">
        <v>160</v>
      </c>
      <c r="C52" s="11" t="s">
        <v>159</v>
      </c>
      <c r="D52" s="58">
        <v>678.63</v>
      </c>
      <c r="E52" s="57">
        <v>678.63</v>
      </c>
      <c r="F52" s="60">
        <f t="shared" si="0"/>
        <v>0</v>
      </c>
      <c r="G52" s="64">
        <f t="shared" si="1"/>
        <v>100</v>
      </c>
      <c r="H52" s="48">
        <f t="shared" si="3"/>
        <v>0</v>
      </c>
    </row>
    <row r="53" spans="1:9" ht="33.75" customHeight="1">
      <c r="A53" s="1" t="s">
        <v>105</v>
      </c>
      <c r="B53" s="27" t="s">
        <v>129</v>
      </c>
      <c r="C53" s="11" t="s">
        <v>128</v>
      </c>
      <c r="D53" s="58">
        <v>2470</v>
      </c>
      <c r="E53" s="58">
        <v>2470</v>
      </c>
      <c r="F53" s="60">
        <f t="shared" si="0"/>
        <v>0</v>
      </c>
      <c r="G53" s="64">
        <f t="shared" si="1"/>
        <v>100</v>
      </c>
      <c r="H53" s="48">
        <f t="shared" si="3"/>
        <v>0</v>
      </c>
    </row>
    <row r="54" spans="1:9" ht="30.75" customHeight="1">
      <c r="A54" s="1" t="s">
        <v>125</v>
      </c>
      <c r="B54" s="27" t="s">
        <v>127</v>
      </c>
      <c r="C54" s="11" t="s">
        <v>126</v>
      </c>
      <c r="D54" s="58">
        <v>930.07</v>
      </c>
      <c r="E54" s="57">
        <v>930.07</v>
      </c>
      <c r="F54" s="60">
        <f t="shared" si="0"/>
        <v>0</v>
      </c>
      <c r="G54" s="64">
        <f t="shared" si="1"/>
        <v>100</v>
      </c>
      <c r="H54" s="48">
        <f t="shared" si="3"/>
        <v>0</v>
      </c>
    </row>
    <row r="55" spans="1:9" ht="76.5" customHeight="1">
      <c r="A55" s="1"/>
      <c r="B55" s="32" t="s">
        <v>166</v>
      </c>
      <c r="C55" s="11" t="s">
        <v>165</v>
      </c>
      <c r="D55" s="58">
        <v>9683</v>
      </c>
      <c r="E55" s="57">
        <v>8586.81</v>
      </c>
      <c r="F55" s="60">
        <f t="shared" si="0"/>
        <v>1096.19</v>
      </c>
      <c r="G55" s="64">
        <f t="shared" si="1"/>
        <v>88.7</v>
      </c>
      <c r="H55" s="48">
        <f t="shared" si="3"/>
        <v>1096.1900000000005</v>
      </c>
    </row>
    <row r="56" spans="1:9" ht="45">
      <c r="A56" s="1"/>
      <c r="B56" s="27" t="s">
        <v>101</v>
      </c>
      <c r="C56" s="11" t="s">
        <v>137</v>
      </c>
      <c r="D56" s="58">
        <v>132828.32</v>
      </c>
      <c r="E56" s="57">
        <v>132828.32</v>
      </c>
      <c r="F56" s="60">
        <f t="shared" si="0"/>
        <v>0</v>
      </c>
      <c r="G56" s="64">
        <f t="shared" si="1"/>
        <v>100</v>
      </c>
      <c r="H56" s="48">
        <f t="shared" si="3"/>
        <v>0</v>
      </c>
    </row>
    <row r="57" spans="1:9" ht="32.25" customHeight="1">
      <c r="A57" s="1" t="s">
        <v>98</v>
      </c>
      <c r="B57" s="27" t="s">
        <v>131</v>
      </c>
      <c r="C57" s="11" t="s">
        <v>130</v>
      </c>
      <c r="D57" s="58">
        <v>10714.52</v>
      </c>
      <c r="E57" s="57">
        <v>10319.42</v>
      </c>
      <c r="F57" s="60">
        <f t="shared" si="0"/>
        <v>395.1</v>
      </c>
      <c r="G57" s="64">
        <f t="shared" si="1"/>
        <v>96.3</v>
      </c>
      <c r="H57" s="48">
        <f t="shared" si="3"/>
        <v>395.10000000000036</v>
      </c>
    </row>
    <row r="58" spans="1:9" ht="44.25" customHeight="1">
      <c r="A58" s="1"/>
      <c r="B58" s="32" t="s">
        <v>162</v>
      </c>
      <c r="C58" s="11" t="s">
        <v>161</v>
      </c>
      <c r="D58" s="58">
        <v>92.88</v>
      </c>
      <c r="E58" s="58">
        <v>92.88</v>
      </c>
      <c r="F58" s="60">
        <f t="shared" si="0"/>
        <v>0</v>
      </c>
      <c r="G58" s="64">
        <f t="shared" si="1"/>
        <v>100</v>
      </c>
      <c r="H58" s="48">
        <f t="shared" si="3"/>
        <v>0</v>
      </c>
    </row>
    <row r="59" spans="1:9" ht="76.5" customHeight="1">
      <c r="A59" s="1">
        <v>77810</v>
      </c>
      <c r="B59" s="32" t="s">
        <v>173</v>
      </c>
      <c r="C59" s="11" t="s">
        <v>115</v>
      </c>
      <c r="D59" s="58">
        <v>98131.05</v>
      </c>
      <c r="E59" s="57">
        <v>48747.58</v>
      </c>
      <c r="F59" s="60">
        <f t="shared" si="0"/>
        <v>49383.47</v>
      </c>
      <c r="G59" s="64">
        <f t="shared" si="1"/>
        <v>49.7</v>
      </c>
      <c r="H59" s="48">
        <f t="shared" si="3"/>
        <v>49383.47</v>
      </c>
    </row>
    <row r="60" spans="1:9" ht="32.25" customHeight="1">
      <c r="A60" s="1"/>
      <c r="B60" s="32" t="s">
        <v>155</v>
      </c>
      <c r="C60" s="11" t="s">
        <v>154</v>
      </c>
      <c r="D60" s="58">
        <v>194174.98</v>
      </c>
      <c r="E60" s="57">
        <v>157850.37</v>
      </c>
      <c r="F60" s="60">
        <f t="shared" si="0"/>
        <v>36324.61</v>
      </c>
      <c r="G60" s="64">
        <f t="shared" si="1"/>
        <v>81.3</v>
      </c>
      <c r="H60" s="48">
        <f t="shared" si="3"/>
        <v>36324.610000000015</v>
      </c>
    </row>
    <row r="61" spans="1:9" ht="35.25" customHeight="1">
      <c r="A61" s="1"/>
      <c r="B61" s="32" t="s">
        <v>153</v>
      </c>
      <c r="C61" s="11" t="s">
        <v>152</v>
      </c>
      <c r="D61" s="58">
        <v>678.78</v>
      </c>
      <c r="E61" s="58">
        <v>678.78</v>
      </c>
      <c r="F61" s="60">
        <f t="shared" si="0"/>
        <v>0</v>
      </c>
      <c r="G61" s="64">
        <f t="shared" si="1"/>
        <v>100</v>
      </c>
      <c r="H61" s="48">
        <f t="shared" si="3"/>
        <v>0</v>
      </c>
    </row>
    <row r="62" spans="1:9" ht="92.25" customHeight="1">
      <c r="A62" s="1"/>
      <c r="B62" s="27" t="s">
        <v>169</v>
      </c>
      <c r="C62" s="11" t="s">
        <v>181</v>
      </c>
      <c r="D62" s="58">
        <v>298778.3</v>
      </c>
      <c r="E62" s="58">
        <v>217387.33</v>
      </c>
      <c r="F62" s="60">
        <f t="shared" si="0"/>
        <v>81390.97</v>
      </c>
      <c r="G62" s="64">
        <f t="shared" si="1"/>
        <v>72.8</v>
      </c>
      <c r="H62" s="48">
        <f t="shared" si="3"/>
        <v>81390.97</v>
      </c>
    </row>
    <row r="63" spans="1:9" ht="45.75" customHeight="1">
      <c r="A63" s="1"/>
      <c r="B63" s="32" t="s">
        <v>147</v>
      </c>
      <c r="C63" s="11" t="s">
        <v>146</v>
      </c>
      <c r="D63" s="58">
        <v>16077.43</v>
      </c>
      <c r="E63" s="58">
        <v>16077.43</v>
      </c>
      <c r="F63" s="60">
        <f t="shared" si="0"/>
        <v>0</v>
      </c>
      <c r="G63" s="64">
        <f t="shared" si="1"/>
        <v>100</v>
      </c>
      <c r="H63" s="48">
        <f t="shared" si="3"/>
        <v>0</v>
      </c>
    </row>
    <row r="64" spans="1:9" ht="30">
      <c r="A64" s="1"/>
      <c r="B64" s="32" t="s">
        <v>89</v>
      </c>
      <c r="C64" s="11" t="s">
        <v>178</v>
      </c>
      <c r="D64" s="58">
        <v>42788.36</v>
      </c>
      <c r="E64" s="58">
        <v>42788.36</v>
      </c>
      <c r="F64" s="60">
        <f t="shared" si="0"/>
        <v>0</v>
      </c>
      <c r="G64" s="64">
        <f t="shared" si="1"/>
        <v>100</v>
      </c>
      <c r="H64" s="48">
        <f t="shared" si="3"/>
        <v>0</v>
      </c>
    </row>
    <row r="65" spans="1:8" ht="47.25" customHeight="1">
      <c r="A65" s="1"/>
      <c r="B65" s="32" t="s">
        <v>139</v>
      </c>
      <c r="C65" s="11" t="s">
        <v>138</v>
      </c>
      <c r="D65" s="58">
        <v>66685.66</v>
      </c>
      <c r="E65" s="58">
        <v>49680.66</v>
      </c>
      <c r="F65" s="60">
        <f t="shared" si="0"/>
        <v>17005</v>
      </c>
      <c r="G65" s="64">
        <f t="shared" si="1"/>
        <v>74.5</v>
      </c>
      <c r="H65" s="48">
        <f t="shared" si="3"/>
        <v>17005</v>
      </c>
    </row>
    <row r="66" spans="1:8" ht="62.25" customHeight="1">
      <c r="A66" s="1"/>
      <c r="B66" s="32" t="s">
        <v>188</v>
      </c>
      <c r="C66" s="11" t="s">
        <v>187</v>
      </c>
      <c r="D66" s="58">
        <v>18707.91</v>
      </c>
      <c r="E66" s="58">
        <v>18707.91</v>
      </c>
      <c r="F66" s="60">
        <f t="shared" si="0"/>
        <v>0</v>
      </c>
      <c r="G66" s="64">
        <f t="shared" si="1"/>
        <v>100</v>
      </c>
      <c r="H66" s="48">
        <f t="shared" si="3"/>
        <v>0</v>
      </c>
    </row>
    <row r="67" spans="1:8" ht="60">
      <c r="A67" s="1">
        <v>76610</v>
      </c>
      <c r="B67" s="32" t="s">
        <v>57</v>
      </c>
      <c r="C67" s="11" t="s">
        <v>7</v>
      </c>
      <c r="D67" s="58">
        <v>10670.82</v>
      </c>
      <c r="E67" s="58">
        <v>9983.1200000000008</v>
      </c>
      <c r="F67" s="60">
        <f t="shared" si="0"/>
        <v>687.7</v>
      </c>
      <c r="G67" s="64">
        <f t="shared" si="1"/>
        <v>93.6</v>
      </c>
      <c r="H67" s="48">
        <f t="shared" si="3"/>
        <v>687.69999999999891</v>
      </c>
    </row>
    <row r="68" spans="1:8" ht="18" customHeight="1">
      <c r="A68" s="1" t="s">
        <v>40</v>
      </c>
      <c r="B68" s="32" t="s">
        <v>41</v>
      </c>
      <c r="C68" s="11" t="s">
        <v>8</v>
      </c>
      <c r="D68" s="58">
        <v>2027.33</v>
      </c>
      <c r="E68" s="58">
        <v>2027.33</v>
      </c>
      <c r="F68" s="60">
        <f t="shared" si="0"/>
        <v>0</v>
      </c>
      <c r="G68" s="64">
        <f t="shared" si="1"/>
        <v>100</v>
      </c>
      <c r="H68" s="48">
        <f t="shared" si="3"/>
        <v>0</v>
      </c>
    </row>
    <row r="69" spans="1:8" ht="79.5" customHeight="1">
      <c r="A69" s="1"/>
      <c r="B69" s="32" t="s">
        <v>218</v>
      </c>
      <c r="C69" s="11" t="s">
        <v>217</v>
      </c>
      <c r="D69" s="58">
        <v>11603</v>
      </c>
      <c r="E69" s="58">
        <v>11603</v>
      </c>
      <c r="F69" s="60">
        <f t="shared" ref="F69" si="4">ROUND(D69-E69,2)</f>
        <v>0</v>
      </c>
      <c r="G69" s="64">
        <f t="shared" ref="G69" si="5">ROUND(E69/D69*100,1)</f>
        <v>100</v>
      </c>
      <c r="H69" s="48"/>
    </row>
    <row r="70" spans="1:8" ht="18" customHeight="1">
      <c r="A70" s="1"/>
      <c r="B70" s="27" t="s">
        <v>134</v>
      </c>
      <c r="C70" s="11" t="s">
        <v>133</v>
      </c>
      <c r="D70" s="58">
        <v>55463.17</v>
      </c>
      <c r="E70" s="58">
        <v>48510.26</v>
      </c>
      <c r="F70" s="60">
        <f t="shared" si="0"/>
        <v>6952.91</v>
      </c>
      <c r="G70" s="64">
        <f t="shared" si="1"/>
        <v>87.5</v>
      </c>
      <c r="H70" s="48"/>
    </row>
    <row r="71" spans="1:8" ht="105" customHeight="1">
      <c r="A71" s="1"/>
      <c r="B71" s="32" t="s">
        <v>149</v>
      </c>
      <c r="C71" s="11" t="s">
        <v>148</v>
      </c>
      <c r="D71" s="58">
        <v>982.17</v>
      </c>
      <c r="E71" s="58">
        <v>982.17</v>
      </c>
      <c r="F71" s="60">
        <f t="shared" si="0"/>
        <v>0</v>
      </c>
      <c r="G71" s="64">
        <f t="shared" si="1"/>
        <v>100</v>
      </c>
      <c r="H71" s="48">
        <f>SUM(D71-E71)</f>
        <v>0</v>
      </c>
    </row>
    <row r="72" spans="1:8" ht="64.5" customHeight="1">
      <c r="A72" s="1"/>
      <c r="B72" s="32" t="s">
        <v>200</v>
      </c>
      <c r="C72" s="11" t="s">
        <v>201</v>
      </c>
      <c r="D72" s="58">
        <v>3741.48</v>
      </c>
      <c r="E72" s="58">
        <v>389.52</v>
      </c>
      <c r="F72" s="60">
        <f t="shared" si="0"/>
        <v>3351.96</v>
      </c>
      <c r="G72" s="64">
        <f t="shared" si="1"/>
        <v>10.4</v>
      </c>
      <c r="H72" s="48"/>
    </row>
    <row r="73" spans="1:8" ht="47.25" customHeight="1">
      <c r="A73" s="1">
        <v>76490</v>
      </c>
      <c r="B73" s="27" t="s">
        <v>186</v>
      </c>
      <c r="C73" s="11" t="s">
        <v>102</v>
      </c>
      <c r="D73" s="58">
        <v>76711.63</v>
      </c>
      <c r="E73" s="57">
        <v>43823</v>
      </c>
      <c r="F73" s="60">
        <f t="shared" si="0"/>
        <v>32888.629999999997</v>
      </c>
      <c r="G73" s="64">
        <f t="shared" si="1"/>
        <v>57.1</v>
      </c>
      <c r="H73" s="48">
        <f t="shared" ref="H73:H110" si="6">SUM(D73-E73)</f>
        <v>32888.630000000005</v>
      </c>
    </row>
    <row r="74" spans="1:8" ht="119.25" customHeight="1">
      <c r="A74" s="1"/>
      <c r="B74" s="27" t="s">
        <v>176</v>
      </c>
      <c r="C74" s="11" t="s">
        <v>106</v>
      </c>
      <c r="D74" s="58">
        <v>8.93</v>
      </c>
      <c r="E74" s="57">
        <v>8.93</v>
      </c>
      <c r="F74" s="60">
        <f t="shared" si="0"/>
        <v>0</v>
      </c>
      <c r="G74" s="64">
        <f t="shared" si="1"/>
        <v>100</v>
      </c>
      <c r="H74" s="48">
        <f t="shared" si="6"/>
        <v>0</v>
      </c>
    </row>
    <row r="75" spans="1:8" ht="90" customHeight="1">
      <c r="A75" s="1"/>
      <c r="B75" s="32" t="s">
        <v>151</v>
      </c>
      <c r="C75" s="11" t="s">
        <v>150</v>
      </c>
      <c r="D75" s="58">
        <v>589.29999999999995</v>
      </c>
      <c r="E75" s="58">
        <v>589.29999999999995</v>
      </c>
      <c r="F75" s="60">
        <f t="shared" si="0"/>
        <v>0</v>
      </c>
      <c r="G75" s="64">
        <f t="shared" si="1"/>
        <v>100</v>
      </c>
      <c r="H75" s="48">
        <f t="shared" si="6"/>
        <v>0</v>
      </c>
    </row>
    <row r="76" spans="1:8" ht="183.75" customHeight="1">
      <c r="A76" s="1"/>
      <c r="B76" s="27" t="s">
        <v>94</v>
      </c>
      <c r="C76" s="11" t="s">
        <v>90</v>
      </c>
      <c r="D76" s="58">
        <v>3653.96</v>
      </c>
      <c r="E76" s="59">
        <v>3653.96</v>
      </c>
      <c r="F76" s="60">
        <f t="shared" si="0"/>
        <v>0</v>
      </c>
      <c r="G76" s="64">
        <f t="shared" si="1"/>
        <v>100</v>
      </c>
      <c r="H76" s="48">
        <f t="shared" si="6"/>
        <v>0</v>
      </c>
    </row>
    <row r="77" spans="1:8" ht="181.5" customHeight="1">
      <c r="A77" s="1">
        <v>77660</v>
      </c>
      <c r="B77" s="32" t="s">
        <v>172</v>
      </c>
      <c r="C77" s="11" t="s">
        <v>97</v>
      </c>
      <c r="D77" s="58">
        <v>730.79</v>
      </c>
      <c r="E77" s="58">
        <v>730.79</v>
      </c>
      <c r="F77" s="60">
        <f t="shared" ref="F77:F111" si="7">ROUND(D77-E77,2)</f>
        <v>0</v>
      </c>
      <c r="G77" s="64">
        <f t="shared" ref="G77:G111" si="8">ROUND(E77/D77*100,1)</f>
        <v>100</v>
      </c>
      <c r="H77" s="48">
        <f t="shared" si="6"/>
        <v>0</v>
      </c>
    </row>
    <row r="78" spans="1:8" ht="62.25" customHeight="1">
      <c r="A78" s="1">
        <v>77780</v>
      </c>
      <c r="B78" s="27" t="s">
        <v>91</v>
      </c>
      <c r="C78" s="11" t="s">
        <v>168</v>
      </c>
      <c r="D78" s="58">
        <v>10350.85</v>
      </c>
      <c r="E78" s="57">
        <v>10350.85</v>
      </c>
      <c r="F78" s="60">
        <f t="shared" si="7"/>
        <v>0</v>
      </c>
      <c r="G78" s="64">
        <f t="shared" si="8"/>
        <v>100</v>
      </c>
      <c r="H78" s="48">
        <f t="shared" si="6"/>
        <v>0</v>
      </c>
    </row>
    <row r="79" spans="1:8" ht="45">
      <c r="A79" s="1">
        <v>77490</v>
      </c>
      <c r="B79" s="32" t="s">
        <v>171</v>
      </c>
      <c r="C79" s="11" t="s">
        <v>114</v>
      </c>
      <c r="D79" s="58">
        <v>5904.17</v>
      </c>
      <c r="E79" s="58">
        <v>5904.17</v>
      </c>
      <c r="F79" s="60">
        <f t="shared" si="7"/>
        <v>0</v>
      </c>
      <c r="G79" s="64">
        <f t="shared" si="8"/>
        <v>100</v>
      </c>
      <c r="H79" s="48">
        <f t="shared" si="6"/>
        <v>0</v>
      </c>
    </row>
    <row r="80" spans="1:8" ht="60.75" customHeight="1">
      <c r="A80" s="1" t="s">
        <v>63</v>
      </c>
      <c r="B80" s="56" t="s">
        <v>64</v>
      </c>
      <c r="C80" s="11" t="s">
        <v>10</v>
      </c>
      <c r="D80" s="58">
        <v>1815.66176</v>
      </c>
      <c r="E80" s="57">
        <v>1815.66</v>
      </c>
      <c r="F80" s="60">
        <f t="shared" si="7"/>
        <v>0</v>
      </c>
      <c r="G80" s="64">
        <f t="shared" si="8"/>
        <v>100</v>
      </c>
      <c r="H80" s="48">
        <f t="shared" si="6"/>
        <v>1.759999999876527E-3</v>
      </c>
    </row>
    <row r="81" spans="1:9" ht="74.25" customHeight="1">
      <c r="A81" s="1" t="s">
        <v>25</v>
      </c>
      <c r="B81" s="32" t="s">
        <v>22</v>
      </c>
      <c r="C81" s="11" t="s">
        <v>11</v>
      </c>
      <c r="D81" s="58">
        <v>89661.53</v>
      </c>
      <c r="E81" s="57">
        <v>65763.05</v>
      </c>
      <c r="F81" s="60">
        <f t="shared" si="7"/>
        <v>23898.48</v>
      </c>
      <c r="G81" s="64">
        <f t="shared" si="8"/>
        <v>73.3</v>
      </c>
      <c r="H81" s="48">
        <f t="shared" si="6"/>
        <v>23898.479999999996</v>
      </c>
      <c r="I81" s="34"/>
    </row>
    <row r="82" spans="1:9" ht="63.75" customHeight="1">
      <c r="A82" s="30" t="s">
        <v>67</v>
      </c>
      <c r="B82" s="32" t="s">
        <v>62</v>
      </c>
      <c r="C82" s="11" t="s">
        <v>12</v>
      </c>
      <c r="D82" s="58">
        <v>8037.09</v>
      </c>
      <c r="E82" s="57">
        <v>8037.09</v>
      </c>
      <c r="F82" s="60">
        <f t="shared" si="7"/>
        <v>0</v>
      </c>
      <c r="G82" s="64">
        <f t="shared" si="8"/>
        <v>100</v>
      </c>
      <c r="H82" s="48">
        <f t="shared" si="6"/>
        <v>0</v>
      </c>
    </row>
    <row r="83" spans="1:9">
      <c r="A83" s="1" t="s">
        <v>50</v>
      </c>
      <c r="B83" s="54" t="s">
        <v>51</v>
      </c>
      <c r="C83" s="11" t="s">
        <v>13</v>
      </c>
      <c r="D83" s="58">
        <v>130001.22</v>
      </c>
      <c r="E83" s="57">
        <v>129996.34</v>
      </c>
      <c r="F83" s="60">
        <f t="shared" si="7"/>
        <v>4.88</v>
      </c>
      <c r="G83" s="64">
        <f t="shared" si="8"/>
        <v>100</v>
      </c>
      <c r="H83" s="48">
        <f t="shared" si="6"/>
        <v>4.8800000000046566</v>
      </c>
    </row>
    <row r="84" spans="1:9" ht="48" customHeight="1">
      <c r="A84" s="1" t="s">
        <v>38</v>
      </c>
      <c r="B84" s="54" t="s">
        <v>39</v>
      </c>
      <c r="C84" s="11" t="s">
        <v>14</v>
      </c>
      <c r="D84" s="58">
        <v>9448</v>
      </c>
      <c r="E84" s="57">
        <v>9447.98</v>
      </c>
      <c r="F84" s="60">
        <f t="shared" si="7"/>
        <v>0.02</v>
      </c>
      <c r="G84" s="64">
        <f t="shared" si="8"/>
        <v>100</v>
      </c>
      <c r="H84" s="48">
        <f t="shared" si="6"/>
        <v>2.0000000000436557E-2</v>
      </c>
    </row>
    <row r="85" spans="1:9" ht="62.25" customHeight="1">
      <c r="A85" s="1" t="s">
        <v>38</v>
      </c>
      <c r="B85" s="54" t="s">
        <v>85</v>
      </c>
      <c r="C85" s="11" t="s">
        <v>86</v>
      </c>
      <c r="D85" s="58">
        <v>1000</v>
      </c>
      <c r="E85" s="57">
        <v>1000</v>
      </c>
      <c r="F85" s="60">
        <f t="shared" si="7"/>
        <v>0</v>
      </c>
      <c r="G85" s="64">
        <f t="shared" si="8"/>
        <v>100</v>
      </c>
      <c r="H85" s="48">
        <f t="shared" si="6"/>
        <v>0</v>
      </c>
    </row>
    <row r="86" spans="1:9" ht="45">
      <c r="A86" s="1" t="s">
        <v>96</v>
      </c>
      <c r="B86" s="54" t="s">
        <v>74</v>
      </c>
      <c r="C86" s="11" t="s">
        <v>84</v>
      </c>
      <c r="D86" s="58">
        <v>108200</v>
      </c>
      <c r="E86" s="57">
        <v>108200</v>
      </c>
      <c r="F86" s="60">
        <f t="shared" si="7"/>
        <v>0</v>
      </c>
      <c r="G86" s="64">
        <f t="shared" si="8"/>
        <v>100</v>
      </c>
      <c r="H86" s="48">
        <f t="shared" si="6"/>
        <v>0</v>
      </c>
    </row>
    <row r="87" spans="1:9" ht="30">
      <c r="A87" s="1" t="s">
        <v>48</v>
      </c>
      <c r="B87" s="54" t="s">
        <v>49</v>
      </c>
      <c r="C87" s="11" t="s">
        <v>15</v>
      </c>
      <c r="D87" s="58">
        <v>395.94</v>
      </c>
      <c r="E87" s="57">
        <v>395.94</v>
      </c>
      <c r="F87" s="60">
        <f t="shared" si="7"/>
        <v>0</v>
      </c>
      <c r="G87" s="64">
        <f t="shared" si="8"/>
        <v>100</v>
      </c>
      <c r="H87" s="48">
        <f t="shared" si="6"/>
        <v>0</v>
      </c>
    </row>
    <row r="88" spans="1:9" ht="60.75" customHeight="1">
      <c r="A88" s="1" t="s">
        <v>58</v>
      </c>
      <c r="B88" s="32" t="s">
        <v>59</v>
      </c>
      <c r="C88" s="11" t="s">
        <v>16</v>
      </c>
      <c r="D88" s="58">
        <v>1225.6300000000001</v>
      </c>
      <c r="E88" s="57">
        <v>1225.6300000000001</v>
      </c>
      <c r="F88" s="60">
        <f t="shared" si="7"/>
        <v>0</v>
      </c>
      <c r="G88" s="64">
        <f t="shared" si="8"/>
        <v>100</v>
      </c>
      <c r="H88" s="48">
        <f t="shared" si="6"/>
        <v>0</v>
      </c>
    </row>
    <row r="89" spans="1:9" ht="63" customHeight="1">
      <c r="A89" s="30" t="s">
        <v>68</v>
      </c>
      <c r="B89" s="32" t="s">
        <v>56</v>
      </c>
      <c r="C89" s="11" t="s">
        <v>17</v>
      </c>
      <c r="D89" s="58">
        <v>223.49</v>
      </c>
      <c r="E89" s="57">
        <v>223.49</v>
      </c>
      <c r="F89" s="60">
        <f t="shared" si="7"/>
        <v>0</v>
      </c>
      <c r="G89" s="64">
        <f t="shared" si="8"/>
        <v>100</v>
      </c>
      <c r="H89" s="48">
        <f t="shared" si="6"/>
        <v>0</v>
      </c>
    </row>
    <row r="90" spans="1:9" ht="60.75" customHeight="1">
      <c r="A90" s="1" t="s">
        <v>65</v>
      </c>
      <c r="B90" s="56" t="s">
        <v>66</v>
      </c>
      <c r="C90" s="11" t="s">
        <v>18</v>
      </c>
      <c r="D90" s="58">
        <v>67778.22</v>
      </c>
      <c r="E90" s="57">
        <v>67778.22</v>
      </c>
      <c r="F90" s="60">
        <f t="shared" si="7"/>
        <v>0</v>
      </c>
      <c r="G90" s="64">
        <f t="shared" si="8"/>
        <v>100</v>
      </c>
      <c r="H90" s="48">
        <f t="shared" si="6"/>
        <v>0</v>
      </c>
    </row>
    <row r="91" spans="1:9" ht="47.25" customHeight="1">
      <c r="A91" s="1" t="s">
        <v>60</v>
      </c>
      <c r="B91" s="32" t="s">
        <v>61</v>
      </c>
      <c r="C91" s="11" t="s">
        <v>19</v>
      </c>
      <c r="D91" s="58">
        <v>9</v>
      </c>
      <c r="E91" s="57">
        <v>9</v>
      </c>
      <c r="F91" s="60">
        <f t="shared" si="7"/>
        <v>0</v>
      </c>
      <c r="G91" s="64">
        <f t="shared" si="8"/>
        <v>100</v>
      </c>
      <c r="H91" s="48">
        <f t="shared" si="6"/>
        <v>0</v>
      </c>
    </row>
    <row r="92" spans="1:9" ht="105" customHeight="1">
      <c r="A92" s="1" t="s">
        <v>23</v>
      </c>
      <c r="B92" s="32" t="s">
        <v>24</v>
      </c>
      <c r="C92" s="11" t="s">
        <v>20</v>
      </c>
      <c r="D92" s="58">
        <v>960984.22</v>
      </c>
      <c r="E92" s="57">
        <v>960984.22</v>
      </c>
      <c r="F92" s="60">
        <f t="shared" si="7"/>
        <v>0</v>
      </c>
      <c r="G92" s="64">
        <f t="shared" si="8"/>
        <v>100</v>
      </c>
      <c r="H92" s="48">
        <f t="shared" si="6"/>
        <v>0</v>
      </c>
    </row>
    <row r="93" spans="1:9" ht="165.75" customHeight="1">
      <c r="A93" s="1" t="s">
        <v>26</v>
      </c>
      <c r="B93" s="32" t="s">
        <v>27</v>
      </c>
      <c r="C93" s="11" t="s">
        <v>21</v>
      </c>
      <c r="D93" s="58">
        <v>1312638.71</v>
      </c>
      <c r="E93" s="57">
        <v>1312638.71</v>
      </c>
      <c r="F93" s="60">
        <f t="shared" si="7"/>
        <v>0</v>
      </c>
      <c r="G93" s="64">
        <f t="shared" si="8"/>
        <v>100</v>
      </c>
      <c r="H93" s="48">
        <f t="shared" si="6"/>
        <v>0</v>
      </c>
    </row>
    <row r="94" spans="1:9" s="23" customFormat="1" ht="45">
      <c r="A94" s="30" t="s">
        <v>54</v>
      </c>
      <c r="B94" s="32" t="s">
        <v>55</v>
      </c>
      <c r="C94" s="11" t="s">
        <v>69</v>
      </c>
      <c r="D94" s="58">
        <v>5856.93</v>
      </c>
      <c r="E94" s="58">
        <v>3307.15</v>
      </c>
      <c r="F94" s="60">
        <f t="shared" si="7"/>
        <v>2549.7800000000002</v>
      </c>
      <c r="G94" s="64">
        <f t="shared" si="8"/>
        <v>56.5</v>
      </c>
      <c r="H94" s="48">
        <f t="shared" si="6"/>
        <v>2549.7800000000002</v>
      </c>
    </row>
    <row r="95" spans="1:9" ht="92.25" customHeight="1">
      <c r="A95" s="1" t="s">
        <v>52</v>
      </c>
      <c r="B95" s="54" t="s">
        <v>53</v>
      </c>
      <c r="C95" s="11" t="s">
        <v>70</v>
      </c>
      <c r="D95" s="58">
        <v>5110.9831399999994</v>
      </c>
      <c r="E95" s="57">
        <v>5110.3</v>
      </c>
      <c r="F95" s="60">
        <f t="shared" si="7"/>
        <v>0.68</v>
      </c>
      <c r="G95" s="64">
        <f t="shared" si="8"/>
        <v>100</v>
      </c>
      <c r="H95" s="48">
        <f t="shared" si="6"/>
        <v>0.68313999999918451</v>
      </c>
    </row>
    <row r="96" spans="1:9" ht="62.25" customHeight="1">
      <c r="A96" s="1"/>
      <c r="B96" s="54" t="s">
        <v>95</v>
      </c>
      <c r="C96" s="11" t="s">
        <v>75</v>
      </c>
      <c r="D96" s="58">
        <v>5912.65</v>
      </c>
      <c r="E96" s="57">
        <v>5912.65</v>
      </c>
      <c r="F96" s="60">
        <f t="shared" si="7"/>
        <v>0</v>
      </c>
      <c r="G96" s="64">
        <f t="shared" si="8"/>
        <v>100</v>
      </c>
      <c r="H96" s="48">
        <f t="shared" si="6"/>
        <v>0</v>
      </c>
    </row>
    <row r="97" spans="1:8" ht="109.5" customHeight="1">
      <c r="A97" s="1">
        <v>78210</v>
      </c>
      <c r="B97" s="27" t="s">
        <v>43</v>
      </c>
      <c r="C97" s="11" t="s">
        <v>71</v>
      </c>
      <c r="D97" s="58">
        <v>403862.9</v>
      </c>
      <c r="E97" s="57">
        <v>403862.9</v>
      </c>
      <c r="F97" s="60">
        <f t="shared" si="7"/>
        <v>0</v>
      </c>
      <c r="G97" s="64">
        <f t="shared" si="8"/>
        <v>100</v>
      </c>
      <c r="H97" s="48">
        <f t="shared" si="6"/>
        <v>0</v>
      </c>
    </row>
    <row r="98" spans="1:8" ht="48.75" customHeight="1">
      <c r="A98" s="1">
        <v>78220</v>
      </c>
      <c r="B98" s="27" t="s">
        <v>36</v>
      </c>
      <c r="C98" s="11" t="s">
        <v>71</v>
      </c>
      <c r="D98" s="58">
        <v>295312.40999999997</v>
      </c>
      <c r="E98" s="57">
        <v>295312.40999999997</v>
      </c>
      <c r="F98" s="60">
        <f t="shared" si="7"/>
        <v>0</v>
      </c>
      <c r="G98" s="64">
        <f t="shared" si="8"/>
        <v>100</v>
      </c>
      <c r="H98" s="48">
        <f t="shared" si="6"/>
        <v>0</v>
      </c>
    </row>
    <row r="99" spans="1:8" ht="45">
      <c r="A99" s="1">
        <v>78230</v>
      </c>
      <c r="B99" s="27" t="s">
        <v>37</v>
      </c>
      <c r="C99" s="11" t="s">
        <v>71</v>
      </c>
      <c r="D99" s="58">
        <v>6639.64</v>
      </c>
      <c r="E99" s="57">
        <v>6639.64</v>
      </c>
      <c r="F99" s="60">
        <f t="shared" si="7"/>
        <v>0</v>
      </c>
      <c r="G99" s="64">
        <f t="shared" si="8"/>
        <v>100</v>
      </c>
      <c r="H99" s="48">
        <f t="shared" si="6"/>
        <v>0</v>
      </c>
    </row>
    <row r="100" spans="1:8" ht="45">
      <c r="A100" s="1">
        <v>78240</v>
      </c>
      <c r="B100" s="27" t="s">
        <v>44</v>
      </c>
      <c r="C100" s="11" t="s">
        <v>71</v>
      </c>
      <c r="D100" s="58">
        <v>164.2</v>
      </c>
      <c r="E100" s="57">
        <v>164.2</v>
      </c>
      <c r="F100" s="60">
        <f t="shared" si="7"/>
        <v>0</v>
      </c>
      <c r="G100" s="64">
        <f t="shared" si="8"/>
        <v>100</v>
      </c>
      <c r="H100" s="48">
        <f t="shared" si="6"/>
        <v>0</v>
      </c>
    </row>
    <row r="101" spans="1:8" ht="30">
      <c r="A101" s="1">
        <v>78250</v>
      </c>
      <c r="B101" s="27" t="s">
        <v>45</v>
      </c>
      <c r="C101" s="11" t="s">
        <v>71</v>
      </c>
      <c r="D101" s="58">
        <v>656.79</v>
      </c>
      <c r="E101" s="57">
        <v>656.79</v>
      </c>
      <c r="F101" s="60">
        <f t="shared" si="7"/>
        <v>0</v>
      </c>
      <c r="G101" s="64">
        <f t="shared" si="8"/>
        <v>100</v>
      </c>
      <c r="H101" s="48">
        <f t="shared" si="6"/>
        <v>0</v>
      </c>
    </row>
    <row r="102" spans="1:8" ht="30">
      <c r="A102" s="1">
        <v>78260</v>
      </c>
      <c r="B102" s="27" t="s">
        <v>42</v>
      </c>
      <c r="C102" s="11" t="s">
        <v>71</v>
      </c>
      <c r="D102" s="58">
        <v>361995.2</v>
      </c>
      <c r="E102" s="57">
        <v>361995.2</v>
      </c>
      <c r="F102" s="60">
        <f t="shared" si="7"/>
        <v>0</v>
      </c>
      <c r="G102" s="64">
        <f t="shared" si="8"/>
        <v>100</v>
      </c>
      <c r="H102" s="48">
        <f t="shared" si="6"/>
        <v>0</v>
      </c>
    </row>
    <row r="103" spans="1:8" ht="30">
      <c r="A103" s="1">
        <v>78110</v>
      </c>
      <c r="B103" s="32" t="s">
        <v>28</v>
      </c>
      <c r="C103" s="11" t="s">
        <v>72</v>
      </c>
      <c r="D103" s="58">
        <v>20198.14</v>
      </c>
      <c r="E103" s="57">
        <v>20198.14</v>
      </c>
      <c r="F103" s="60">
        <f t="shared" si="7"/>
        <v>0</v>
      </c>
      <c r="G103" s="64">
        <f t="shared" si="8"/>
        <v>100</v>
      </c>
      <c r="H103" s="48">
        <f t="shared" si="6"/>
        <v>0</v>
      </c>
    </row>
    <row r="104" spans="1:8" ht="76.5" customHeight="1">
      <c r="A104" s="1">
        <v>78120</v>
      </c>
      <c r="B104" s="27" t="s">
        <v>29</v>
      </c>
      <c r="C104" s="11" t="s">
        <v>72</v>
      </c>
      <c r="D104" s="58">
        <v>1500</v>
      </c>
      <c r="E104" s="57">
        <v>1500</v>
      </c>
      <c r="F104" s="60">
        <f t="shared" si="7"/>
        <v>0</v>
      </c>
      <c r="G104" s="64">
        <f t="shared" si="8"/>
        <v>100</v>
      </c>
      <c r="H104" s="48">
        <f t="shared" si="6"/>
        <v>0</v>
      </c>
    </row>
    <row r="105" spans="1:8" ht="60.75" customHeight="1">
      <c r="A105" s="1">
        <v>78130</v>
      </c>
      <c r="B105" s="27" t="s">
        <v>30</v>
      </c>
      <c r="C105" s="11" t="s">
        <v>72</v>
      </c>
      <c r="D105" s="58">
        <v>18206.86</v>
      </c>
      <c r="E105" s="57">
        <v>18206.86</v>
      </c>
      <c r="F105" s="60">
        <f t="shared" si="7"/>
        <v>0</v>
      </c>
      <c r="G105" s="64">
        <f t="shared" si="8"/>
        <v>100</v>
      </c>
      <c r="H105" s="48">
        <f t="shared" si="6"/>
        <v>0</v>
      </c>
    </row>
    <row r="106" spans="1:8" ht="30">
      <c r="A106" s="1">
        <v>78140</v>
      </c>
      <c r="B106" s="27" t="s">
        <v>31</v>
      </c>
      <c r="C106" s="11" t="s">
        <v>72</v>
      </c>
      <c r="D106" s="58">
        <v>2700</v>
      </c>
      <c r="E106" s="57">
        <v>2700</v>
      </c>
      <c r="F106" s="60">
        <f t="shared" si="7"/>
        <v>0</v>
      </c>
      <c r="G106" s="64">
        <f t="shared" si="8"/>
        <v>100</v>
      </c>
      <c r="H106" s="48">
        <f t="shared" si="6"/>
        <v>0</v>
      </c>
    </row>
    <row r="107" spans="1:8" ht="48" customHeight="1">
      <c r="A107" s="1"/>
      <c r="B107" s="27" t="s">
        <v>88</v>
      </c>
      <c r="C107" s="11" t="s">
        <v>87</v>
      </c>
      <c r="D107" s="58">
        <v>1892.71</v>
      </c>
      <c r="E107" s="57">
        <v>1892.71</v>
      </c>
      <c r="F107" s="60">
        <f t="shared" si="7"/>
        <v>0</v>
      </c>
      <c r="G107" s="64">
        <f t="shared" si="8"/>
        <v>100</v>
      </c>
      <c r="H107" s="48">
        <f t="shared" si="6"/>
        <v>0</v>
      </c>
    </row>
    <row r="108" spans="1:8" ht="122.25" customHeight="1">
      <c r="A108" s="1">
        <v>77820</v>
      </c>
      <c r="B108" s="32" t="s">
        <v>92</v>
      </c>
      <c r="C108" s="11" t="s">
        <v>93</v>
      </c>
      <c r="D108" s="58">
        <v>109066.36</v>
      </c>
      <c r="E108" s="57">
        <v>109066.36</v>
      </c>
      <c r="F108" s="60">
        <f t="shared" si="7"/>
        <v>0</v>
      </c>
      <c r="G108" s="64">
        <f t="shared" si="8"/>
        <v>100</v>
      </c>
      <c r="H108" s="48">
        <f t="shared" si="6"/>
        <v>0</v>
      </c>
    </row>
    <row r="109" spans="1:8" ht="89.25" customHeight="1">
      <c r="A109" s="1"/>
      <c r="B109" s="32" t="s">
        <v>175</v>
      </c>
      <c r="C109" s="11" t="s">
        <v>174</v>
      </c>
      <c r="D109" s="60">
        <v>8158.68</v>
      </c>
      <c r="E109" s="57">
        <v>5199.8999999999996</v>
      </c>
      <c r="F109" s="60">
        <f t="shared" si="7"/>
        <v>2958.78</v>
      </c>
      <c r="G109" s="64">
        <f t="shared" si="8"/>
        <v>63.7</v>
      </c>
      <c r="H109" s="48">
        <f t="shared" si="6"/>
        <v>2958.7800000000007</v>
      </c>
    </row>
    <row r="110" spans="1:8" ht="61.5" customHeight="1">
      <c r="A110" s="1"/>
      <c r="B110" s="32" t="s">
        <v>225</v>
      </c>
      <c r="C110" s="11" t="s">
        <v>226</v>
      </c>
      <c r="D110" s="60">
        <v>919.63</v>
      </c>
      <c r="E110" s="57">
        <v>0</v>
      </c>
      <c r="F110" s="60">
        <f t="shared" si="7"/>
        <v>919.63</v>
      </c>
      <c r="G110" s="64">
        <f t="shared" si="8"/>
        <v>0</v>
      </c>
      <c r="H110" s="48">
        <f t="shared" si="6"/>
        <v>919.63</v>
      </c>
    </row>
    <row r="111" spans="1:8">
      <c r="B111" s="32" t="s">
        <v>3</v>
      </c>
      <c r="C111" s="11"/>
      <c r="D111" s="60">
        <f>SUM(D13:D110)</f>
        <v>9461271.0748999976</v>
      </c>
      <c r="E111" s="60">
        <f>SUM(E13:E110)</f>
        <v>9049706.2099999972</v>
      </c>
      <c r="F111" s="60">
        <f t="shared" si="7"/>
        <v>411564.86</v>
      </c>
      <c r="G111" s="64">
        <f t="shared" si="8"/>
        <v>95.7</v>
      </c>
      <c r="H111" s="2"/>
    </row>
    <row r="112" spans="1:8">
      <c r="B112" s="35"/>
      <c r="C112" s="42"/>
      <c r="D112" s="5"/>
      <c r="E112" s="43"/>
      <c r="F112" s="43"/>
      <c r="G112" s="44"/>
      <c r="H112" s="2"/>
    </row>
    <row r="113" spans="1:8" s="36" customFormat="1">
      <c r="A113" s="12"/>
      <c r="B113" s="4" t="s">
        <v>182</v>
      </c>
      <c r="C113" s="4"/>
      <c r="D113" s="5"/>
      <c r="E113" s="3"/>
      <c r="F113" s="12"/>
      <c r="H113" s="37"/>
    </row>
    <row r="114" spans="1:8" s="36" customFormat="1" ht="15.75">
      <c r="A114" s="12"/>
      <c r="B114" s="6" t="s">
        <v>183</v>
      </c>
      <c r="C114" s="6"/>
      <c r="D114" s="7"/>
      <c r="E114" s="3"/>
      <c r="F114" s="66"/>
      <c r="G114" s="66"/>
      <c r="H114" s="37"/>
    </row>
    <row r="115" spans="1:8" s="36" customFormat="1" ht="15.75">
      <c r="A115" s="12"/>
      <c r="B115" s="4" t="s">
        <v>184</v>
      </c>
      <c r="C115" s="4"/>
      <c r="D115" s="7"/>
      <c r="E115" s="3"/>
      <c r="F115" s="66" t="s">
        <v>185</v>
      </c>
      <c r="G115" s="66"/>
      <c r="H115" s="37"/>
    </row>
    <row r="116" spans="1:8" ht="15.75" thickBot="1">
      <c r="C116" s="1"/>
      <c r="D116" s="51">
        <f>9456547.41+4723.66</f>
        <v>9461271.0700000003</v>
      </c>
      <c r="E116" s="50">
        <f>E111</f>
        <v>9049706.2099999972</v>
      </c>
      <c r="F116" s="50">
        <f>D116-E116</f>
        <v>411564.86000000313</v>
      </c>
    </row>
    <row r="117" spans="1:8">
      <c r="C117" s="1"/>
      <c r="E117" s="47"/>
    </row>
    <row r="118" spans="1:8" ht="15.75" thickBot="1">
      <c r="D118" s="52"/>
      <c r="E118" s="47"/>
    </row>
    <row r="119" spans="1:8" ht="16.5" thickBot="1">
      <c r="D119" s="62">
        <f>D111-D116</f>
        <v>4.8999972641468048E-3</v>
      </c>
      <c r="E119" s="52">
        <v>30000000</v>
      </c>
    </row>
    <row r="120" spans="1:8" ht="18.75">
      <c r="D120" s="61" t="s">
        <v>224</v>
      </c>
      <c r="E120" s="52">
        <v>243685210</v>
      </c>
    </row>
    <row r="121" spans="1:8">
      <c r="B121" s="39"/>
      <c r="C121" s="1"/>
    </row>
    <row r="123" spans="1:8" ht="15.75" thickBot="1">
      <c r="B123" s="40"/>
      <c r="C123" s="1"/>
      <c r="D123" s="63">
        <v>9461271074.6400032</v>
      </c>
    </row>
    <row r="128" spans="1:8">
      <c r="C128" s="41"/>
    </row>
  </sheetData>
  <mergeCells count="10">
    <mergeCell ref="F114:G114"/>
    <mergeCell ref="B7:G7"/>
    <mergeCell ref="B8:G8"/>
    <mergeCell ref="F115:G115"/>
    <mergeCell ref="E1:G1"/>
    <mergeCell ref="E2:G2"/>
    <mergeCell ref="E5:G5"/>
    <mergeCell ref="B9:G9"/>
    <mergeCell ref="E3:G3"/>
    <mergeCell ref="E4:G4"/>
  </mergeCells>
  <pageMargins left="0.62992125984251968" right="0.15748031496062992" top="0.51181102362204722" bottom="0.27559055118110237" header="0.23622047244094491" footer="0.15748031496062992"/>
  <pageSetup paperSize="9" scale="86" fitToHeight="0" orientation="portrait" r:id="rId1"/>
  <headerFooter differentFirst="1" alignWithMargins="0">
    <oddHeader>&amp;C&amp;"Times New Roman,обычный"&amp;P</oddHeader>
  </headerFooter>
  <rowBreaks count="7" manualBreakCount="7">
    <brk id="23" min="1" max="6" man="1"/>
    <brk id="36" min="1" max="6" man="1"/>
    <brk id="52" min="1" max="6" man="1"/>
    <brk id="70" min="1" max="6" man="1"/>
    <brk id="79" min="1" max="6" man="1"/>
    <brk id="93" min="1" max="6" man="1"/>
    <brk id="108" min="1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2020</vt:lpstr>
      <vt:lpstr>Лист2</vt:lpstr>
      <vt:lpstr>Лист3</vt:lpstr>
      <vt:lpstr>'2020'!Заголовки_для_печати</vt:lpstr>
      <vt:lpstr>'2020'!Область_печати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2021-03-22T08:23:58Z</cp:lastPrinted>
  <dcterms:created xsi:type="dcterms:W3CDTF">2006-10-27T08:17:20Z</dcterms:created>
  <dcterms:modified xsi:type="dcterms:W3CDTF">2021-03-22T08:25:08Z</dcterms:modified>
</cp:coreProperties>
</file>